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Portfolio 1B - Nov 15" sheetId="1" r:id="rId1"/>
    <sheet name="Portfolio 1C - Nov 15" sheetId="2" r:id="rId2"/>
    <sheet name="Portfolio 2A- Nov 15" sheetId="3" r:id="rId3"/>
    <sheet name="Portfolio 2B - Nov 15" sheetId="4" r:id="rId4"/>
    <sheet name="Portfolio 2C - Nov 15" sheetId="5" r:id="rId5"/>
    <sheet name="Portfolio 3A - Nov 15" sheetId="6" r:id="rId6"/>
    <sheet name="Portfolio 3B - Nov 15" sheetId="7" r:id="rId7"/>
    <sheet name="Portfolio 1B - Nov 30" sheetId="8" r:id="rId8"/>
    <sheet name="Portfolio 1C - Nov 30" sheetId="9" r:id="rId9"/>
    <sheet name="Portfolio 2A - Nov 30" sheetId="10" r:id="rId10"/>
    <sheet name="Portfolio 2B - Nov 30" sheetId="11" r:id="rId11"/>
    <sheet name="Portfolio 2C - Nov 30" sheetId="12" r:id="rId12"/>
    <sheet name="Portfolio 3A - Nov 30" sheetId="13" r:id="rId13"/>
    <sheet name="Portfolio 3B - Nov 30" sheetId="14" r:id="rId14"/>
    <sheet name="DashBoard - Schemes AUM" sheetId="15" r:id="rId15"/>
    <sheet name="DashBoard-Investment Objective" sheetId="16" r:id="rId16"/>
    <sheet name="DashBoard-Portfolio" sheetId="17" r:id="rId17"/>
    <sheet name="DashBoard-Portfolio Ser 2" sheetId="18" r:id="rId18"/>
    <sheet name="DashBoard-Expense Ratio" sheetId="19" r:id="rId19"/>
    <sheet name="DashBoard-Scheme Performance" sheetId="20" r:id="rId20"/>
    <sheet name="Anex A1 Frmt for AUM disclosure" sheetId="21" r:id="rId21"/>
    <sheet name="Anex A2 Frmt AUM stateUT wise " sheetId="22" r:id="rId22"/>
    <sheet name="Annexure B Frmt vote cast by MF" sheetId="23" r:id="rId23"/>
    <sheet name="Transaction Report-Nov 1 to 15" sheetId="24" r:id="rId24"/>
    <sheet name="Transaction Report-Nov 16 to 30" sheetId="25" r:id="rId25"/>
    <sheet name="XDO_METADATA" sheetId="26" state="hidden" r:id="rId26"/>
  </sheets>
  <definedNames>
    <definedName name="XDO_?FULL_NAME?">'Portfolio 1B - Nov 15'!$A$2</definedName>
    <definedName name="XDO_?FULL_NAME?1?">'Portfolio 1C - Nov 15'!$A$2</definedName>
    <definedName name="XDO_?FULL_NAME?2?">'Portfolio 2A- Nov 15'!$A$2</definedName>
    <definedName name="XDO_?FULL_NAME?3?">'Portfolio 2B - Nov 15'!$A$2</definedName>
    <definedName name="XDO_?FULL_NAME?4?">'Portfolio 2C - Nov 15'!$A$2</definedName>
    <definedName name="XDO_?FULL_NAME?5?">'Portfolio 3A - Nov 15'!$A$2</definedName>
    <definedName name="XDO_?FULL_NAME?6?">'Portfolio 3B - Nov 15'!$A$2</definedName>
    <definedName name="XDO_?INSTRUMENT_1?">'Portfolio 1B - Nov 15'!$B$7:$B$10</definedName>
    <definedName name="XDO_?INSTRUMENT_1?1?">'Portfolio 1C - Nov 15'!$B$7:$B$10</definedName>
    <definedName name="XDO_?INSTRUMENT_1?2?">'Portfolio 2A- Nov 15'!$B$7:$B$8</definedName>
    <definedName name="XDO_?INSTRUMENT_1?3?">'Portfolio 2B - Nov 15'!$B$7:$B$9</definedName>
    <definedName name="XDO_?INSTRUMENT_1?4?">'Portfolio 2C - Nov 15'!$B$7:$B$8</definedName>
    <definedName name="XDO_?INSTRUMENT_1?5?">'Portfolio 3A - Nov 15'!$B$7:$B$10</definedName>
    <definedName name="XDO_?INSTRUMENT_1?6?">'Portfolio 3B - Nov 15'!$B$7:$B$10</definedName>
    <definedName name="XDO_?INSTRUMENT_2?">'Portfolio 1B - Nov 15'!$B$10:$B$17</definedName>
    <definedName name="XDO_?INSTRUMENT_2?1?">'Portfolio 1C - Nov 15'!$B$10:$B$24</definedName>
    <definedName name="XDO_?INSTRUMENT_2?2?">'Portfolio 2A- Nov 15'!$B$10:$B$23</definedName>
    <definedName name="XDO_?INSTRUMENT_2?3?">'Portfolio 2B - Nov 15'!$B$10:$B$26</definedName>
    <definedName name="XDO_?INSTRUMENT_2?4?">'Portfolio 2C - Nov 15'!$B$10:$B$19</definedName>
    <definedName name="XDO_?INSTRUMENT_2?5?">'Portfolio 3A - Nov 15'!$B$10:$B$21</definedName>
    <definedName name="XDO_?INSTRUMENT_2?6?">'Portfolio 3B - Nov 15'!$B$10:$B$19</definedName>
    <definedName name="XDO_?INSTRUMENT_CP1?">'Portfolio 1B - Nov 15'!$B$13:$B$24</definedName>
    <definedName name="XDO_?INSTRUMENT_CP1?1?">'Portfolio 1C - Nov 15'!$B$13:$B$30</definedName>
    <definedName name="XDO_?INSTRUMENT_CP1?2?">'Portfolio 2A- Nov 15'!$B$13:$B$29</definedName>
    <definedName name="XDO_?INSTRUMENT_CP1?3?">'Portfolio 2B - Nov 15'!$B$13:$B$32</definedName>
    <definedName name="XDO_?INSTRUMENT_CP1?4?">'Portfolio 3A - Nov 15'!$B$13:$B$27</definedName>
    <definedName name="XDO_?INSTRUMENT_CP1?5?">'Portfolio 3B - Nov 15'!$B$13:$B$25</definedName>
    <definedName name="XDO_?INSTRUMENT_CP2?">'Portfolio 1B - Nov 15'!$B$16</definedName>
    <definedName name="XDO_?ISIN_1?">'Portfolio 1B - Nov 15'!$D$7:$D$10</definedName>
    <definedName name="XDO_?ISIN_1?1?">'Portfolio 1C - Nov 15'!$D$7:$D$10</definedName>
    <definedName name="XDO_?ISIN_1?2?">'Portfolio 2A- Nov 15'!$D$7:$D$8</definedName>
    <definedName name="XDO_?ISIN_1?3?">'Portfolio 2B - Nov 15'!$D$7:$D$9</definedName>
    <definedName name="XDO_?ISIN_1?4?">'Portfolio 2C - Nov 15'!$D$7:$D$8</definedName>
    <definedName name="XDO_?ISIN_1?5?">'Portfolio 3A - Nov 15'!$D$7:$D$10</definedName>
    <definedName name="XDO_?ISIN_1?6?">'Portfolio 3B - Nov 15'!$D$7:$D$10</definedName>
    <definedName name="XDO_?ISIN_2?">'Portfolio 1B - Nov 15'!$D$10:$D$17</definedName>
    <definedName name="XDO_?ISIN_2?1?">'Portfolio 1C - Nov 15'!$D$10:$D$24</definedName>
    <definedName name="XDO_?ISIN_2?2?">'Portfolio 2A- Nov 15'!$D$10:$D$23</definedName>
    <definedName name="XDO_?ISIN_2?3?">'Portfolio 2B - Nov 15'!$D$10:$D$26</definedName>
    <definedName name="XDO_?ISIN_2?4?">'Portfolio 2C - Nov 15'!$D$10:$D$19</definedName>
    <definedName name="XDO_?ISIN_2?5?">'Portfolio 3A - Nov 15'!$D$10:$D$21</definedName>
    <definedName name="XDO_?ISIN_2?6?">'Portfolio 3B - Nov 15'!$D$10:$D$19</definedName>
    <definedName name="XDO_?ISIN_CP1?">'Portfolio 1B - Nov 15'!$D$13:$D$24</definedName>
    <definedName name="XDO_?ISIN_CP1?1?">'Portfolio 1C - Nov 15'!$D$13:$D$30</definedName>
    <definedName name="XDO_?ISIN_CP1?2?">'Portfolio 2A- Nov 15'!$D$13:$D$29</definedName>
    <definedName name="XDO_?ISIN_CP1?3?">'Portfolio 2B - Nov 15'!$D$13:$D$32</definedName>
    <definedName name="XDO_?ISIN_CP1?4?">'Portfolio 3A - Nov 15'!$D$13:$D$27</definedName>
    <definedName name="XDO_?ISIN_CP1?5?">'Portfolio 3B - Nov 15'!$D$13:$D$25</definedName>
    <definedName name="XDO_?ISIN_CP2?">'Portfolio 1B - Nov 15'!$D$16</definedName>
    <definedName name="XDO_?MARKET_VALUE_1?">'Portfolio 1B - Nov 15'!$F$7:$F$10</definedName>
    <definedName name="XDO_?MARKET_VALUE_1?1?">'Portfolio 1C - Nov 15'!$F$7:$F$10</definedName>
    <definedName name="XDO_?MARKET_VALUE_1?2?">'Portfolio 2A- Nov 15'!$F$7:$F$8</definedName>
    <definedName name="XDO_?MARKET_VALUE_1?3?">'Portfolio 2B - Nov 15'!$F$7:$F$9</definedName>
    <definedName name="XDO_?MARKET_VALUE_1?4?">'Portfolio 2C - Nov 15'!$F$7:$F$8</definedName>
    <definedName name="XDO_?MARKET_VALUE_1?5?">'Portfolio 3A - Nov 15'!$F$7:$F$10</definedName>
    <definedName name="XDO_?MARKET_VALUE_1?6?">'Portfolio 3B - Nov 15'!$F$7:$F$10</definedName>
    <definedName name="XDO_?MARKET_VALUE_2?">'Portfolio 1B - Nov 15'!$F$10:$F$17</definedName>
    <definedName name="XDO_?MARKET_VALUE_2?1?">'Portfolio 1C - Nov 15'!$F$10:$F$24</definedName>
    <definedName name="XDO_?MARKET_VALUE_2?2?">'Portfolio 2A- Nov 15'!$F$10:$F$23</definedName>
    <definedName name="XDO_?MARKET_VALUE_2?3?">'Portfolio 2B - Nov 15'!$F$10:$F$26</definedName>
    <definedName name="XDO_?MARKET_VALUE_2?4?">'Portfolio 2C - Nov 15'!$F$10:$F$19</definedName>
    <definedName name="XDO_?MARKET_VALUE_2?5?">'Portfolio 3A - Nov 15'!$F$10:$F$21</definedName>
    <definedName name="XDO_?MARKET_VALUE_2?6?">'Portfolio 3B - Nov 15'!$F$10:$F$19</definedName>
    <definedName name="XDO_?MARKET_VALUE_3?">'Portfolio 1B - Nov 15'!$F$19:$F$29</definedName>
    <definedName name="XDO_?MARKET_VALUE_3?1?">'Portfolio 1C - Nov 15'!$F$19:$F$35</definedName>
    <definedName name="XDO_?MARKET_VALUE_3?2?">'Portfolio 2A- Nov 15'!$F$19:$F$34</definedName>
    <definedName name="XDO_?MARKET_VALUE_3?3?">'Portfolio 2B - Nov 15'!$F$19:$F$37</definedName>
    <definedName name="XDO_?MARKET_VALUE_3?4?">'Portfolio 2C - Nov 15'!$F$19:$F$24</definedName>
    <definedName name="XDO_?MARKET_VALUE_3?5?">'Portfolio 3A - Nov 15'!$F$19:$F$32</definedName>
    <definedName name="XDO_?MARKET_VALUE_3?6?">'Portfolio 3B - Nov 15'!$F$19:$F$30</definedName>
    <definedName name="XDO_?MARKET_VALUE_CP1?">'Portfolio 1B - Nov 15'!$F$13:$F$24</definedName>
    <definedName name="XDO_?MARKET_VALUE_CP1?1?">'Portfolio 1C - Nov 15'!$F$13:$F$30</definedName>
    <definedName name="XDO_?MARKET_VALUE_CP1?2?">'Portfolio 2A- Nov 15'!$F$13:$F$29</definedName>
    <definedName name="XDO_?MARKET_VALUE_CP1?3?">'Portfolio 2B - Nov 15'!$F$13:$F$32</definedName>
    <definedName name="XDO_?MARKET_VALUE_CP1?4?">'Portfolio 3A - Nov 15'!$F$13:$F$27</definedName>
    <definedName name="XDO_?MARKET_VALUE_CP1?5?">'Portfolio 3B - Nov 15'!$F$13:$F$25</definedName>
    <definedName name="XDO_?MARKET_VALUE_CP2?">'Portfolio 1B - Nov 15'!$F$16</definedName>
    <definedName name="XDO_?PER_ASSETS_1?">'Portfolio 1B - Nov 15'!$G$7:$G$10</definedName>
    <definedName name="XDO_?PER_ASSETS_1?1?">'Portfolio 1C - Nov 15'!$G$7:$G$10</definedName>
    <definedName name="XDO_?PER_ASSETS_1?2?">'Portfolio 2A- Nov 15'!$G$7:$G$8</definedName>
    <definedName name="XDO_?PER_ASSETS_1?3?">'Portfolio 2B - Nov 15'!$G$7:$G$9</definedName>
    <definedName name="XDO_?PER_ASSETS_1?4?">'Portfolio 2C - Nov 15'!$G$7:$G$8</definedName>
    <definedName name="XDO_?PER_ASSETS_1?5?">'Portfolio 3A - Nov 15'!$G$7:$G$10</definedName>
    <definedName name="XDO_?PER_ASSETS_1?6?">'Portfolio 3B - Nov 15'!$G$7:$G$10</definedName>
    <definedName name="XDO_?PER_ASSETS_2?">'Portfolio 1B - Nov 15'!$G$10:$G$17</definedName>
    <definedName name="XDO_?PER_ASSETS_2?1?">'Portfolio 1C - Nov 15'!$G$10:$G$24</definedName>
    <definedName name="XDO_?PER_ASSETS_2?2?">'Portfolio 2A- Nov 15'!$G$10:$G$23</definedName>
    <definedName name="XDO_?PER_ASSETS_2?3?">'Portfolio 2B - Nov 15'!$G$10:$G$26</definedName>
    <definedName name="XDO_?PER_ASSETS_2?4?">'Portfolio 2C - Nov 15'!$G$10:$G$19</definedName>
    <definedName name="XDO_?PER_ASSETS_2?5?">'Portfolio 3A - Nov 15'!$G$10:$G$21</definedName>
    <definedName name="XDO_?PER_ASSETS_2?6?">'Portfolio 3B - Nov 15'!$G$10:$G$19</definedName>
    <definedName name="XDO_?PER_ASSETS_3?">'Portfolio 1B - Nov 15'!$G$19:$G$29</definedName>
    <definedName name="XDO_?PER_ASSETS_3?1?">'Portfolio 1C - Nov 15'!$G$19:$G$35</definedName>
    <definedName name="XDO_?PER_ASSETS_3?2?">'Portfolio 2A- Nov 15'!$G$19:$G$34</definedName>
    <definedName name="XDO_?PER_ASSETS_3?3?">'Portfolio 2B - Nov 15'!$G$19:$G$37</definedName>
    <definedName name="XDO_?PER_ASSETS_3?4?">'Portfolio 2C - Nov 15'!$G$19:$G$24</definedName>
    <definedName name="XDO_?PER_ASSETS_3?5?">'Portfolio 3A - Nov 15'!$G$19:$G$32</definedName>
    <definedName name="XDO_?PER_ASSETS_3?6?">'Portfolio 3B - Nov 15'!$G$19:$G$30</definedName>
    <definedName name="XDO_?PER_ASSETS_CP1?">'Portfolio 1B - Nov 15'!$G$13:$G$24</definedName>
    <definedName name="XDO_?PER_ASSETS_CP1?1?">'Portfolio 1C - Nov 15'!$G$13:$G$30</definedName>
    <definedName name="XDO_?PER_ASSETS_CP1?2?">'Portfolio 2A- Nov 15'!$G$13:$G$29</definedName>
    <definedName name="XDO_?PER_ASSETS_CP1?3?">'Portfolio 2B - Nov 15'!$G$13:$G$32</definedName>
    <definedName name="XDO_?PER_ASSETS_CP1?4?">'Portfolio 3A - Nov 15'!$G$13:$G$27</definedName>
    <definedName name="XDO_?PER_ASSETS_CP1?5?">'Portfolio 3B - Nov 15'!$G$13:$G$25</definedName>
    <definedName name="XDO_?PER_ASSETS_CP2?">'Portfolio 1B - Nov 15'!$G$16</definedName>
    <definedName name="XDO_?QUANTITE_1?">'Portfolio 1B - Nov 15'!$E$7:$E$10</definedName>
    <definedName name="XDO_?QUANTITE_1?1?">'Portfolio 1C - Nov 15'!$E$7:$E$10</definedName>
    <definedName name="XDO_?QUANTITE_1?2?">'Portfolio 2A- Nov 15'!$E$7:$E$8</definedName>
    <definedName name="XDO_?QUANTITE_1?3?">'Portfolio 2B - Nov 15'!$E$7:$E$9</definedName>
    <definedName name="XDO_?QUANTITE_1?4?">'Portfolio 2C - Nov 15'!$E$7:$E$8</definedName>
    <definedName name="XDO_?QUANTITE_1?5?">'Portfolio 3A - Nov 15'!$E$7:$E$10</definedName>
    <definedName name="XDO_?QUANTITE_1?6?">'Portfolio 3B - Nov 15'!$E$7:$E$10</definedName>
    <definedName name="XDO_?QUANTITE_2?">'Portfolio 1B - Nov 15'!$E$10:$E$17</definedName>
    <definedName name="XDO_?QUANTITE_2?1?">'Portfolio 1C - Nov 15'!$E$10:$E$24</definedName>
    <definedName name="XDO_?QUANTITE_2?2?">'Portfolio 2A- Nov 15'!$E$10:$E$23</definedName>
    <definedName name="XDO_?QUANTITE_2?3?">'Portfolio 2B - Nov 15'!$E$10:$E$26</definedName>
    <definedName name="XDO_?QUANTITE_2?4?">'Portfolio 2C - Nov 15'!$E$10:$E$19</definedName>
    <definedName name="XDO_?QUANTITE_2?5?">'Portfolio 3A - Nov 15'!$E$10:$E$21</definedName>
    <definedName name="XDO_?QUANTITE_2?6?">'Portfolio 3B - Nov 15'!$E$10:$E$19</definedName>
    <definedName name="XDO_?QUANTITE_3?">'Portfolio 1B - Nov 15'!$E$19:$E$29</definedName>
    <definedName name="XDO_?QUANTITE_3?1?">'Portfolio 1C - Nov 15'!$E$19:$E$35</definedName>
    <definedName name="XDO_?QUANTITE_3?2?">'Portfolio 2A- Nov 15'!$E$19:$E$34</definedName>
    <definedName name="XDO_?QUANTITE_3?3?">'Portfolio 2B - Nov 15'!$E$19:$E$37</definedName>
    <definedName name="XDO_?QUANTITE_3?4?">'Portfolio 2C - Nov 15'!$E$19:$E$24</definedName>
    <definedName name="XDO_?QUANTITE_3?5?">'Portfolio 3A - Nov 15'!$E$19:$E$32</definedName>
    <definedName name="XDO_?QUANTITE_3?6?">'Portfolio 3B - Nov 15'!$E$19:$E$30</definedName>
    <definedName name="XDO_?QUANTITE_CP1?">'Portfolio 1B - Nov 15'!$E$13:$E$24</definedName>
    <definedName name="XDO_?QUANTITE_CP1?1?">'Portfolio 1C - Nov 15'!$E$13:$E$30</definedName>
    <definedName name="XDO_?QUANTITE_CP1?2?">'Portfolio 2A- Nov 15'!$E$13:$E$29</definedName>
    <definedName name="XDO_?QUANTITE_CP1?3?">'Portfolio 2B - Nov 15'!$E$13:$E$32</definedName>
    <definedName name="XDO_?QUANTITE_CP1?4?">'Portfolio 3A - Nov 15'!$E$13:$E$27</definedName>
    <definedName name="XDO_?QUANTITE_CP1?5?">'Portfolio 3B - Nov 15'!$E$13:$E$25</definedName>
    <definedName name="XDO_?QUANTITE_CP2?">'Portfolio 1B - Nov 15'!$E$16</definedName>
    <definedName name="XDO_?RATING_1?">'Portfolio 1B - Nov 15'!$C$7:$C$10</definedName>
    <definedName name="XDO_?RATING_1?1?">'Portfolio 1C - Nov 15'!$C$7:$C$10</definedName>
    <definedName name="XDO_?RATING_1?2?">'Portfolio 2A- Nov 15'!$C$7:$C$8</definedName>
    <definedName name="XDO_?RATING_1?3?">'Portfolio 2B - Nov 15'!$C$7:$C$9</definedName>
    <definedName name="XDO_?RATING_1?4?">'Portfolio 2C - Nov 15'!$C$7:$C$8</definedName>
    <definedName name="XDO_?RATING_1?5?">'Portfolio 3A - Nov 15'!$C$7:$C$10</definedName>
    <definedName name="XDO_?RATING_1?6?">'Portfolio 3B - Nov 15'!$C$7:$C$10</definedName>
    <definedName name="XDO_?RATING_2?">'Portfolio 1B - Nov 15'!$C$10:$C$17</definedName>
    <definedName name="XDO_?RATING_2?1?">'Portfolio 1C - Nov 15'!$C$10:$C$24</definedName>
    <definedName name="XDO_?RATING_2?2?">'Portfolio 2A- Nov 15'!$C$10:$C$23</definedName>
    <definedName name="XDO_?RATING_2?3?">'Portfolio 2B - Nov 15'!$C$10:$C$26</definedName>
    <definedName name="XDO_?RATING_2?4?">'Portfolio 2C - Nov 15'!$C$10:$C$19</definedName>
    <definedName name="XDO_?RATING_2?5?">'Portfolio 3A - Nov 15'!$C$10:$C$21</definedName>
    <definedName name="XDO_?RATING_2?6?">'Portfolio 3B - Nov 15'!$C$10:$C$19</definedName>
    <definedName name="XDO_?RATING_CP1?">'Portfolio 1B - Nov 15'!$C$13:$C$24</definedName>
    <definedName name="XDO_?RATING_CP1?1?">'Portfolio 1C - Nov 15'!$C$13:$C$30</definedName>
    <definedName name="XDO_?RATING_CP1?2?">'Portfolio 2A- Nov 15'!$C$13:$C$29</definedName>
    <definedName name="XDO_?RATING_CP1?3?">'Portfolio 2B - Nov 15'!$C$13:$C$32</definedName>
    <definedName name="XDO_?RATING_CP1?4?">'Portfolio 3A - Nov 15'!$C$13:$C$27</definedName>
    <definedName name="XDO_?RATING_CP1?5?">'Portfolio 3B - Nov 15'!$C$13:$C$25</definedName>
    <definedName name="XDO_?RATING_CP2?">'Portfolio 1B - Nov 15'!$C$16</definedName>
    <definedName name="XDO_?SR_NO_1?">'Portfolio 1B - Nov 15'!$A$7:$A$10</definedName>
    <definedName name="XDO_?SR_NO_1?1?">'Portfolio 1C - Nov 15'!$A$7:$A$10</definedName>
    <definedName name="XDO_?SR_NO_1?2?">'Portfolio 2A- Nov 15'!$A$7:$A$8</definedName>
    <definedName name="XDO_?SR_NO_1?3?">'Portfolio 2B - Nov 15'!$A$7:$A$9</definedName>
    <definedName name="XDO_?SR_NO_1?4?">'Portfolio 2C - Nov 15'!$A$7:$A$8</definedName>
    <definedName name="XDO_?SR_NO_1?5?">'Portfolio 3A - Nov 15'!$A$7:$A$10</definedName>
    <definedName name="XDO_?SR_NO_1?6?">'Portfolio 3B - Nov 15'!$A$7:$A$10</definedName>
    <definedName name="XDO_?SR_NO_2?">'Portfolio 1B - Nov 15'!$A$10:$A$17</definedName>
    <definedName name="XDO_?SR_NO_2?1?">'Portfolio 1C - Nov 15'!$A$10:$A$24</definedName>
    <definedName name="XDO_?SR_NO_2?2?">'Portfolio 2A- Nov 15'!$A$10:$A$23</definedName>
    <definedName name="XDO_?SR_NO_2?3?">'Portfolio 2B - Nov 15'!$A$10:$A$26</definedName>
    <definedName name="XDO_?SR_NO_2?4?">'Portfolio 2C - Nov 15'!$A$10:$A$19</definedName>
    <definedName name="XDO_?SR_NO_2?5?">'Portfolio 3A - Nov 15'!$A$10:$A$21</definedName>
    <definedName name="XDO_?SR_NO_2?6?">'Portfolio 3B - Nov 15'!$A$10:$A$19</definedName>
    <definedName name="XDO_?SR_NO_CP1?">'Portfolio 1B - Nov 15'!$A$13:$A$24</definedName>
    <definedName name="XDO_?SR_NO_CP1?1?">'Portfolio 1C - Nov 15'!$A$13:$A$30</definedName>
    <definedName name="XDO_?SR_NO_CP1?2?">'Portfolio 2A- Nov 15'!$A$13:$A$29</definedName>
    <definedName name="XDO_?SR_NO_CP1?3?">'Portfolio 2B - Nov 15'!$A$13:$A$32</definedName>
    <definedName name="XDO_?SR_NO_CP1?4?">'Portfolio 3A - Nov 15'!$A$13:$A$27</definedName>
    <definedName name="XDO_?SR_NO_CP1?5?">'Portfolio 3B - Nov 15'!$A$13:$A$25</definedName>
    <definedName name="XDO_?SR_NO_CP2?">'Portfolio 1B - Nov 15'!$A$16</definedName>
    <definedName name="XDO_?ST_LEFT_MARKET_VAL?">'Portfolio 1B - Nov 15'!$F$32</definedName>
    <definedName name="XDO_?ST_LEFT_MARKET_VAL?1?">'Portfolio 1C - Nov 15'!$F$38</definedName>
    <definedName name="XDO_?ST_LEFT_MARKET_VAL?2?">'Portfolio 2A- Nov 15'!$F$37</definedName>
    <definedName name="XDO_?ST_LEFT_MARKET_VAL?3?">'Portfolio 2B - Nov 15'!$F$40</definedName>
    <definedName name="XDO_?ST_LEFT_MARKET_VAL?4?">'Portfolio 2C - Nov 15'!$F$27</definedName>
    <definedName name="XDO_?ST_LEFT_MARKET_VAL?5?">'Portfolio 3A - Nov 15'!$F$35</definedName>
    <definedName name="XDO_?ST_LEFT_MARKET_VAL?6?">'Portfolio 3B - Nov 15'!$F$33</definedName>
    <definedName name="XDO_?ST_LEFT_MARKET_VAL_1?">'Portfolio 1B - Nov 15'!$F$33</definedName>
    <definedName name="XDO_?ST_LEFT_MARKET_VAL_1?1?">'Portfolio 1C - Nov 15'!$F$39</definedName>
    <definedName name="XDO_?ST_LEFT_MARKET_VAL_1?2?">'Portfolio 2A- Nov 15'!$F$38</definedName>
    <definedName name="XDO_?ST_LEFT_MARKET_VAL_1?3?">'Portfolio 2B - Nov 15'!$F$41</definedName>
    <definedName name="XDO_?ST_LEFT_MARKET_VAL_1?4?">'Portfolio 2C - Nov 15'!$F$28</definedName>
    <definedName name="XDO_?ST_LEFT_MARKET_VAL_1?5?">'Portfolio 3A - Nov 15'!$F$36</definedName>
    <definedName name="XDO_?ST_LEFT_MARKET_VAL_1?6?">'Portfolio 3B - Nov 15'!$F$34</definedName>
    <definedName name="XDO_?ST_LEFT_PER_ASSETS?">'Portfolio 1B - Nov 15'!$G$32</definedName>
    <definedName name="XDO_?ST_LEFT_PER_ASSETS?1?">'Portfolio 1C - Nov 15'!$G$38</definedName>
    <definedName name="XDO_?ST_LEFT_PER_ASSETS?2?">'Portfolio 2A- Nov 15'!$G$37</definedName>
    <definedName name="XDO_?ST_LEFT_PER_ASSETS?3?">'Portfolio 2B - Nov 15'!$G$40</definedName>
    <definedName name="XDO_?ST_LEFT_PER_ASSETS?4?">'Portfolio 2C - Nov 15'!$G$27</definedName>
    <definedName name="XDO_?ST_LEFT_PER_ASSETS?5?">'Portfolio 3A - Nov 15'!$G$35</definedName>
    <definedName name="XDO_?ST_LEFT_PER_ASSETS?6?">'Portfolio 3B - Nov 15'!$G$33</definedName>
    <definedName name="XDO_?ST_LEFT_PER_ASSETS_1?">'Portfolio 1B - Nov 15'!$G$33</definedName>
    <definedName name="XDO_?ST_LEFT_PER_ASSETS_1?1?">'Portfolio 1C - Nov 15'!$G$39</definedName>
    <definedName name="XDO_?ST_LEFT_PER_ASSETS_1?2?">'Portfolio 2A- Nov 15'!$G$38</definedName>
    <definedName name="XDO_?ST_LEFT_PER_ASSETS_1?3?">'Portfolio 2B - Nov 15'!$G$41</definedName>
    <definedName name="XDO_?ST_LEFT_PER_ASSETS_1?4?">'Portfolio 2C - Nov 15'!$G$28</definedName>
    <definedName name="XDO_?ST_LEFT_PER_ASSETS_1?5?">'Portfolio 3A - Nov 15'!$G$36</definedName>
    <definedName name="XDO_?ST_LEFT_PER_ASSETS_1?6?">'Portfolio 3B - Nov 15'!$G$34</definedName>
    <definedName name="XDO_?ST_MARKET_VALUE_3?">'Portfolio 1B - Nov 15'!$F$30</definedName>
    <definedName name="XDO_?ST_MARKET_VALUE_3?1?">'Portfolio 1C - Nov 15'!$F$36</definedName>
    <definedName name="XDO_?ST_MARKET_VALUE_3?2?">'Portfolio 2A- Nov 15'!$F$35</definedName>
    <definedName name="XDO_?ST_MARKET_VALUE_3?3?">'Portfolio 2B - Nov 15'!$F$38</definedName>
    <definedName name="XDO_?ST_MARKET_VALUE_3?4?">'Portfolio 2C - Nov 15'!$F$25</definedName>
    <definedName name="XDO_?ST_MARKET_VALUE_3?5?">'Portfolio 3A - Nov 15'!$F$33</definedName>
    <definedName name="XDO_?ST_MARKET_VALUE_3?6?">'Portfolio 3B - Nov 15'!$F$31</definedName>
    <definedName name="XDO_?ST_MARKET_VALUE_4?">'Portfolio 1B - Nov 15'!$F$34</definedName>
    <definedName name="XDO_?ST_MARKET_VALUE_4?1?">'Portfolio 1C - Nov 15'!$F$40</definedName>
    <definedName name="XDO_?ST_MARKET_VALUE_4?2?">'Portfolio 2A- Nov 15'!$F$39</definedName>
    <definedName name="XDO_?ST_MARKET_VALUE_4?3?">'Portfolio 2B - Nov 15'!$F$42</definedName>
    <definedName name="XDO_?ST_MARKET_VALUE_4?4?">'Portfolio 2C - Nov 15'!$F$29</definedName>
    <definedName name="XDO_?ST_MARKET_VALUE_4?5?">'Portfolio 3A - Nov 15'!$F$37</definedName>
    <definedName name="XDO_?ST_MARKET_VALUE_4?6?">'Portfolio 3B - Nov 15'!$F$35</definedName>
    <definedName name="XDO_?ST_PER_ASSETS_3?">'Portfolio 1B - Nov 15'!$G$30</definedName>
    <definedName name="XDO_?ST_PER_ASSETS_3?1?">'Portfolio 1C - Nov 15'!$G$36</definedName>
    <definedName name="XDO_?ST_PER_ASSETS_3?2?">'Portfolio 2A- Nov 15'!$G$35</definedName>
    <definedName name="XDO_?ST_PER_ASSETS_3?3?">'Portfolio 2B - Nov 15'!$G$38</definedName>
    <definedName name="XDO_?ST_PER_ASSETS_3?4?">'Portfolio 2C - Nov 15'!$G$25</definedName>
    <definedName name="XDO_?ST_PER_ASSETS_3?5?">'Portfolio 3A - Nov 15'!$G$33</definedName>
    <definedName name="XDO_?ST_PER_ASSETS_3?6?">'Portfolio 3B - Nov 15'!$G$31</definedName>
    <definedName name="XDO_?ST_TOTAL_MARKET_VALUE?">'Portfolio 1B - Nov 15'!$F$27:$F$29</definedName>
    <definedName name="XDO_?ST_TOTAL_MARKET_VALUE?1?">'Portfolio 1C - Nov 15'!$F$33</definedName>
    <definedName name="XDO_?ST_TOTAL_MARKET_VALUE?10?">'Portfolio 3A - Nov 15'!$F$27:$F$32</definedName>
    <definedName name="XDO_?ST_TOTAL_MARKET_VALUE?11?">'Portfolio 3B - Nov 15'!$F$28</definedName>
    <definedName name="XDO_?ST_TOTAL_MARKET_VALUE?12?">'Portfolio 3B - Nov 15'!$F$27:$F$30</definedName>
    <definedName name="XDO_?ST_TOTAL_MARKET_VALUE?2?">'Portfolio 1C - Nov 15'!$F$27:$F$35</definedName>
    <definedName name="XDO_?ST_TOTAL_MARKET_VALUE?3?">'Portfolio 2A- Nov 15'!$F$32</definedName>
    <definedName name="XDO_?ST_TOTAL_MARKET_VALUE?4?">'Portfolio 2A- Nov 15'!$F$27:$F$34</definedName>
    <definedName name="XDO_?ST_TOTAL_MARKET_VALUE?5?">'Portfolio 2B - Nov 15'!$F$35</definedName>
    <definedName name="XDO_?ST_TOTAL_MARKET_VALUE?6?">'Portfolio 2B - Nov 15'!$F$27:$F$37</definedName>
    <definedName name="XDO_?ST_TOTAL_MARKET_VALUE?7?">'Portfolio 2C - Nov 15'!$F$22</definedName>
    <definedName name="XDO_?ST_TOTAL_MARKET_VALUE?8?">'Portfolio 2C - Nov 15'!$F$24:$F$25</definedName>
    <definedName name="XDO_?ST_TOTAL_MARKET_VALUE?9?">'Portfolio 3A - Nov 15'!$F$30</definedName>
    <definedName name="XDO_?ST_TOTAL_PER_ASSETS?">'Portfolio 1B - Nov 15'!$G$27:$G$29</definedName>
    <definedName name="XDO_?ST_TOTAL_PER_ASSETS?1?">'Portfolio 1C - Nov 15'!$G$33</definedName>
    <definedName name="XDO_?ST_TOTAL_PER_ASSETS?10?">'Portfolio 3A - Nov 15'!$G$27:$G$32</definedName>
    <definedName name="XDO_?ST_TOTAL_PER_ASSETS?11?">'Portfolio 3B - Nov 15'!$G$28</definedName>
    <definedName name="XDO_?ST_TOTAL_PER_ASSETS?12?">'Portfolio 3B - Nov 15'!$G$27:$G$30</definedName>
    <definedName name="XDO_?ST_TOTAL_PER_ASSETS?2?">'Portfolio 1C - Nov 15'!$G$27:$G$35</definedName>
    <definedName name="XDO_?ST_TOTAL_PER_ASSETS?3?">'Portfolio 2A- Nov 15'!$G$32</definedName>
    <definedName name="XDO_?ST_TOTAL_PER_ASSETS?4?">'Portfolio 2A- Nov 15'!$G$27:$G$34</definedName>
    <definedName name="XDO_?ST_TOTAL_PER_ASSETS?5?">'Portfolio 2B - Nov 15'!$G$35</definedName>
    <definedName name="XDO_?ST_TOTAL_PER_ASSETS?6?">'Portfolio 2B - Nov 15'!$G$27:$G$37</definedName>
    <definedName name="XDO_?ST_TOTAL_PER_ASSETS?7?">'Portfolio 2C - Nov 15'!$G$22</definedName>
    <definedName name="XDO_?ST_TOTAL_PER_ASSETS?8?">'Portfolio 2C - Nov 15'!$G$24:$G$25</definedName>
    <definedName name="XDO_?ST_TOTAL_PER_ASSETS?9?">'Portfolio 3A - Nov 15'!$G$30</definedName>
    <definedName name="XDO_?TITLE_DATE?">'Portfolio 1B - Nov 15'!$B$3</definedName>
    <definedName name="XDO_?TITLE_DATE?1?">'Portfolio 1C - Nov 15'!$A$3</definedName>
    <definedName name="XDO_?TITLE_DATE?2?">'Portfolio 2A- Nov 15'!$A$3</definedName>
    <definedName name="XDO_?TITLE_DATE?3?">'Portfolio 2B - Nov 15'!$A$3</definedName>
    <definedName name="XDO_?TITLE_DATE?4?">'Portfolio 2C - Nov 15'!$A$3</definedName>
    <definedName name="XDO_?TITLE_DATE?5?">'Portfolio 3A - Nov 15'!$A$3</definedName>
    <definedName name="XDO_?TITLE_DATE?6?">'Portfolio 3B - Nov 15'!$A$3</definedName>
    <definedName name="XDO_GROUP_?G_1?">'Portfolio 1B - Nov 15'!$A$7:$G$10</definedName>
    <definedName name="XDO_GROUP_?G_1?1?">'Portfolio 1C - Nov 15'!$A$7:$G$10</definedName>
    <definedName name="XDO_GROUP_?G_1?2?">'Portfolio 2A- Nov 15'!$A$7:$G$8</definedName>
    <definedName name="XDO_GROUP_?G_1?3?">'Portfolio 2B - Nov 15'!$A$7:$G$9</definedName>
    <definedName name="XDO_GROUP_?G_1?4?">'Portfolio 2C - Nov 15'!$A$7:$G$8</definedName>
    <definedName name="XDO_GROUP_?G_1?5?">'Portfolio 3A - Nov 15'!$A$7:$G$10</definedName>
    <definedName name="XDO_GROUP_?G_1?6?">'Portfolio 3B - Nov 15'!$A$7:$G$10</definedName>
    <definedName name="XDO_GROUP_?G_2?">'Portfolio 1B - Nov 15'!$A$13:$G$17</definedName>
    <definedName name="XDO_GROUP_?G_2?1?">'Portfolio 1C - Nov 15'!$A$13:$G$24</definedName>
    <definedName name="XDO_GROUP_?G_2?2?">'Portfolio 2A- Nov 15'!$A$11:$G$23</definedName>
    <definedName name="XDO_GROUP_?G_2?3?">'Portfolio 2B - Nov 15'!$A$12:$G$26</definedName>
    <definedName name="XDO_GROUP_?G_2?4?">'Portfolio 2C - Nov 15'!$A$11:$G$19</definedName>
    <definedName name="XDO_GROUP_?G_2?5?">'Portfolio 3A - Nov 15'!$A$13:$G$21</definedName>
    <definedName name="XDO_GROUP_?G_2?6?">'Portfolio 3B - Nov 15'!$A$13:$G$19</definedName>
    <definedName name="XDO_GROUP_?G_4?">'Portfolio 1B - Nov 15'!$E$29:$G$29</definedName>
    <definedName name="XDO_GROUP_?G_4?1?">'Portfolio 1C - Nov 15'!$E$35:$G$35</definedName>
    <definedName name="XDO_GROUP_?G_4?2?">'Portfolio 2A- Nov 15'!$E$34:$G$34</definedName>
    <definedName name="XDO_GROUP_?G_4?3?">'Portfolio 2B - Nov 15'!$E$37:$G$37</definedName>
    <definedName name="XDO_GROUP_?G_4?4?">'Portfolio 2C - Nov 15'!$E$24:$G$24</definedName>
    <definedName name="XDO_GROUP_?G_4?5?">'Portfolio 3A - Nov 15'!$E$32:$G$32</definedName>
    <definedName name="XDO_GROUP_?G_4?6?">'Portfolio 3B - Nov 15'!$E$30:$G$30</definedName>
    <definedName name="XDO_GROUP_?G_7?">'Portfolio 1B - Nov 15'!$A$20:$G$24</definedName>
    <definedName name="XDO_GROUP_?G_7?1?">'Portfolio 1C - Nov 15'!$A$27:$G$30</definedName>
    <definedName name="XDO_GROUP_?G_7?2?">'Portfolio 2A- Nov 15'!$A$26:$G$29</definedName>
    <definedName name="XDO_GROUP_?G_7?3?">'Portfolio 2B - Nov 15'!$A$29:$G$32</definedName>
    <definedName name="XDO_GROUP_?G_7?4?">'Portfolio 2C - Nov 15'!#REF!</definedName>
    <definedName name="XDO_GROUP_?G_7?5?">'Portfolio 3A - Nov 15'!$A$24:$G$27</definedName>
    <definedName name="XDO_GROUP_?G_7?6?">'Portfolio 3B - Nov 15'!$A$22:$G$25</definedName>
    <definedName name="XDO_GROUP_?G_8?">'Portfolio 1B - Nov 15'!#REF!</definedName>
    <definedName name="XDO_GROUP_?G_8?1?">'Portfolio 1C - Nov 15'!#REF!</definedName>
    <definedName name="XDO_GROUP_?G_8?2?">'Portfolio 2A- Nov 15'!#REF!</definedName>
    <definedName name="XDO_GROUP_?G_8?3?">'Portfolio 2B - Nov 15'!#REF!</definedName>
    <definedName name="XDO_GROUP_?G_8?4?">'Portfolio 2C - Nov 15'!#REF!</definedName>
    <definedName name="XDO_GROUP_?G_8?5?">'Portfolio 3A - Nov 15'!#REF!</definedName>
    <definedName name="XDO_GROUP_?G_8?6?">'Portfolio 3B - Nov 15'!#REF!</definedName>
  </definedNames>
  <calcPr fullCalcOnLoad="1"/>
</workbook>
</file>

<file path=xl/sharedStrings.xml><?xml version="1.0" encoding="utf-8"?>
<sst xmlns="http://schemas.openxmlformats.org/spreadsheetml/2006/main" count="3087" uniqueCount="373">
  <si>
    <t>Portfolio as on 15-Nov-2020</t>
  </si>
  <si>
    <t>Sr. No.</t>
  </si>
  <si>
    <t>Name Of Instrument</t>
  </si>
  <si>
    <t>Rating/Industry</t>
  </si>
  <si>
    <t>ISIN</t>
  </si>
  <si>
    <t>Quantity</t>
  </si>
  <si>
    <t>Market Value (In Rs. lakh)</t>
  </si>
  <si>
    <t>% To Net Assets</t>
  </si>
  <si>
    <t>IL&amp;FS Solar Power Ltd</t>
  </si>
  <si>
    <t>INE656Y08016</t>
  </si>
  <si>
    <t>IL&amp;FS Wind Energy Ltd</t>
  </si>
  <si>
    <t>INE810V08031</t>
  </si>
  <si>
    <t>Shrem Tollway Pvt Ltd</t>
  </si>
  <si>
    <t>INE00UD07059</t>
  </si>
  <si>
    <t>Bhilwara Green Energy Ltd</t>
  </si>
  <si>
    <t>INE030N07027</t>
  </si>
  <si>
    <t>Debt Instrument-Privately Placed-Unlisted</t>
  </si>
  <si>
    <t>INE210A07014</t>
  </si>
  <si>
    <t>INE01F007012</t>
  </si>
  <si>
    <t>INE434K07019</t>
  </si>
  <si>
    <t>Clean Max Enviro Energy Solution Pvt Ltd</t>
  </si>
  <si>
    <t>INE647U07015</t>
  </si>
  <si>
    <t>INE434K07027</t>
  </si>
  <si>
    <t>Pilani Inv and Ind Corporation Ltd</t>
  </si>
  <si>
    <t>INE417C14090</t>
  </si>
  <si>
    <t>SBI Global Factor Ltd</t>
  </si>
  <si>
    <t>CRISIL-A1+</t>
  </si>
  <si>
    <t>INE912E14LE2</t>
  </si>
  <si>
    <t>L&amp;T Infrastructure Finance Co Ltd</t>
  </si>
  <si>
    <t>ICRA-A1+</t>
  </si>
  <si>
    <t>INE691I14JS7</t>
  </si>
  <si>
    <t>INE704I14DO0</t>
  </si>
  <si>
    <t>INE417C14041</t>
  </si>
  <si>
    <t>Total</t>
  </si>
  <si>
    <t>Tri Party Repo (TREPs)</t>
  </si>
  <si>
    <t>Cash &amp; Cash Equivalents</t>
  </si>
  <si>
    <t>Net Receivable/Payable</t>
  </si>
  <si>
    <t>Grand Total</t>
  </si>
  <si>
    <t>100.00%</t>
  </si>
  <si>
    <t>INE030N07035</t>
  </si>
  <si>
    <t>INE810V08015</t>
  </si>
  <si>
    <t>INE00UD07042</t>
  </si>
  <si>
    <t>Kanchanjunga Power Company Pvt Ltd</t>
  </si>
  <si>
    <t>INE117N07014</t>
  </si>
  <si>
    <t>Abhitech Developers Private Ltd</t>
  </si>
  <si>
    <t>INE683V07026</t>
  </si>
  <si>
    <t>Bhilangana Hydro Power Ltd</t>
  </si>
  <si>
    <t>INE453I07161</t>
  </si>
  <si>
    <t>AMRI Hospitals Ltd</t>
  </si>
  <si>
    <t>INE437M07059</t>
  </si>
  <si>
    <t>INE453I07146</t>
  </si>
  <si>
    <t>INE453I07153</t>
  </si>
  <si>
    <t>Time Technoplast Ltd</t>
  </si>
  <si>
    <t>INE508G07018</t>
  </si>
  <si>
    <t>INE00UD07026</t>
  </si>
  <si>
    <t>INE117N07022</t>
  </si>
  <si>
    <t>Janaadhar (India) Private Ltd</t>
  </si>
  <si>
    <t>INE882W07014</t>
  </si>
  <si>
    <t>Kaynes Technology India Private Ltd</t>
  </si>
  <si>
    <t>INE918Z07019</t>
  </si>
  <si>
    <t>INE882W07022</t>
  </si>
  <si>
    <t>INE453I07138</t>
  </si>
  <si>
    <t>INE00UD07018</t>
  </si>
  <si>
    <t>INE437M07083</t>
  </si>
  <si>
    <t>INE437M07075</t>
  </si>
  <si>
    <t>INE117N07030</t>
  </si>
  <si>
    <t>INE117N07048</t>
  </si>
  <si>
    <t>INE00UD07034</t>
  </si>
  <si>
    <t>INE437M07042</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</si>
  <si>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</si>
  <si>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</si>
  <si>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</si>
  <si>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</si>
  <si>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</si>
  <si>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</si>
  <si>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</si>
  <si>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</si>
  <si>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</si>
  <si>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</si>
  <si>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</si>
  <si>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</si>
  <si>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</si>
  <si>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</si>
  <si>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Debt instrument - listed / Awaiting listing</t>
  </si>
  <si>
    <t>Commercial Paper-Listed</t>
  </si>
  <si>
    <t>ICRA B+</t>
  </si>
  <si>
    <t>ICRA D</t>
  </si>
  <si>
    <t>IND A+</t>
  </si>
  <si>
    <t>ICRA BBB+</t>
  </si>
  <si>
    <t>CARE BBB+</t>
  </si>
  <si>
    <t>Unrated</t>
  </si>
  <si>
    <t>CARE A</t>
  </si>
  <si>
    <t>CARE BBB</t>
  </si>
  <si>
    <t>IND AA-</t>
  </si>
  <si>
    <t>ICRA BBB / Care BBB+</t>
  </si>
  <si>
    <t>ICRA BB+ / IND BBB-</t>
  </si>
  <si>
    <t>IND BB</t>
  </si>
  <si>
    <t>Barclays Investments &amp; Loans</t>
  </si>
  <si>
    <t>Yield</t>
  </si>
  <si>
    <t>Babcock Borsig Ltd*</t>
  </si>
  <si>
    <t>GHV Hospitality (India) Pvt Ltd**</t>
  </si>
  <si>
    <t>* Coupon is 13.5% p.a., yields at 0% as investment is classified as default</t>
  </si>
  <si>
    <t>** Coupon is 11.75% p.a., yields at 0% as investment is classified as default</t>
  </si>
  <si>
    <t>Williamson Magor &amp; Co. Ltd*</t>
  </si>
  <si>
    <t>s</t>
  </si>
  <si>
    <t>IL&amp;FS Infrastructure Debt Fund Series 1B</t>
  </si>
  <si>
    <t>IL&amp;FS Infrastructure Debt Fund Series 1C</t>
  </si>
  <si>
    <t>IL&amp;FS Infrastructure Debt Fund Series 2A</t>
  </si>
  <si>
    <t>IL&amp;FS Infrastructure Debt Fund Series 2B</t>
  </si>
  <si>
    <t>IL&amp;FS Infrastructure Debt Fund Series 2C</t>
  </si>
  <si>
    <t>IL&amp;FS Infrastructure Debt Fund Series 3A</t>
  </si>
  <si>
    <t>IL&amp;FS Infrastructure Debt Fund Series 3B</t>
  </si>
  <si>
    <t>Note:</t>
  </si>
  <si>
    <t>IDF accounts for actual return received on investments across its schemes in calculating the NAV, as long as the investments are standard and continue to service their debt obligations</t>
  </si>
  <si>
    <t>Portfolio as on 30-Nov-2020</t>
  </si>
  <si>
    <t>Williamson Magor &amp; Co. Ltd</t>
  </si>
  <si>
    <t>BARCLAYS INVESTMENTS &amp; LOANs</t>
  </si>
  <si>
    <t>Format for reporting of all transaction in debt and money market securities</t>
  </si>
  <si>
    <t>Sr.No</t>
  </si>
  <si>
    <t>Name of the Security</t>
  </si>
  <si>
    <r>
      <rPr>
        <b/>
        <sz val="9"/>
        <rFont val="Calibri"/>
        <family val="2"/>
      </rPr>
      <t>ISIN
(If applicable, otherwise keep it blank)</t>
    </r>
  </si>
  <si>
    <t>Type of security #</t>
  </si>
  <si>
    <r>
      <rPr>
        <b/>
        <sz val="9"/>
        <rFont val="Calibri"/>
        <family val="2"/>
      </rPr>
      <t>Most Conservative Rating  of Security at the time of transaction
(If applicable, otherwise keep it blank)</t>
    </r>
  </si>
  <si>
    <t>Name of Rating Agency</t>
  </si>
  <si>
    <t>Transaction Type (Buy/Sell)</t>
  </si>
  <si>
    <t>Listed status of security ##</t>
  </si>
  <si>
    <t>Mutual Fund Name</t>
  </si>
  <si>
    <t>Scheme Name</t>
  </si>
  <si>
    <t>Type of Scheme $</t>
  </si>
  <si>
    <r>
      <rPr>
        <b/>
        <sz val="9"/>
        <rFont val="Calibri"/>
        <family val="2"/>
      </rPr>
      <t>Final Maturity Date
$$</t>
    </r>
  </si>
  <si>
    <t>Residual days to Final Maturity</t>
  </si>
  <si>
    <r>
      <rPr>
        <b/>
        <sz val="9"/>
        <rFont val="Calibri"/>
        <family val="2"/>
      </rPr>
      <t>Deemed Maturity date
@</t>
    </r>
  </si>
  <si>
    <t>Trade Date $$</t>
  </si>
  <si>
    <t>Settlement Date $$</t>
  </si>
  <si>
    <t>Quantity traded</t>
  </si>
  <si>
    <r>
      <rPr>
        <b/>
        <sz val="9"/>
        <rFont val="Calibri"/>
        <family val="2"/>
      </rPr>
      <t>Face Value Per Unit
(In INR)</t>
    </r>
  </si>
  <si>
    <r>
      <rPr>
        <b/>
        <sz val="9"/>
        <rFont val="Calibri"/>
        <family val="2"/>
      </rPr>
      <t>Price at which Traded @@
(In INR)</t>
    </r>
  </si>
  <si>
    <r>
      <rPr>
        <b/>
        <sz val="9"/>
        <rFont val="Calibri"/>
        <family val="2"/>
      </rPr>
      <t>Total Interest Accrued for the transaction, if any
(In INR)</t>
    </r>
  </si>
  <si>
    <r>
      <rPr>
        <b/>
        <sz val="9"/>
        <rFont val="Calibri"/>
        <family val="2"/>
      </rPr>
      <t>Value of the Trade
U={(Q*R*S/1 00)+T)</t>
    </r>
  </si>
  <si>
    <t>Yield at which Traded*</t>
  </si>
  <si>
    <r>
      <rPr>
        <b/>
        <sz val="9"/>
        <rFont val="Calibri"/>
        <family val="2"/>
      </rPr>
      <t>Yield at which Valued*
*</t>
    </r>
  </si>
  <si>
    <r>
      <rPr>
        <b/>
        <sz val="9"/>
        <rFont val="Calibri"/>
        <family val="2"/>
      </rPr>
      <t>Type of trade*
**</t>
    </r>
  </si>
  <si>
    <t>TREPS 18-Nov-2020 DEPO 10</t>
  </si>
  <si>
    <t>INCBLO181120</t>
  </si>
  <si>
    <t>TREPS</t>
  </si>
  <si>
    <t>BUY</t>
  </si>
  <si>
    <t>Not Applicable</t>
  </si>
  <si>
    <t>IL&amp;FS IDF Mutual fund</t>
  </si>
  <si>
    <t>IL&amp;FS IDF Series 1B</t>
  </si>
  <si>
    <t>Close Ended</t>
  </si>
  <si>
    <t>IL&amp;FS IDF Series 1C</t>
  </si>
  <si>
    <t>IL&amp;FS IDF Series 2A</t>
  </si>
  <si>
    <t>IL&amp;FS IDF Series 2B</t>
  </si>
  <si>
    <t>IL&amp;FS IDF Series 2C</t>
  </si>
  <si>
    <t>IL&amp;FS IDF Series 3A</t>
  </si>
  <si>
    <t>IL&amp;FS IDF Series 3B</t>
  </si>
  <si>
    <t>TREPS 19-Nov-2020 DEPO 10</t>
  </si>
  <si>
    <t>INCBLO191120</t>
  </si>
  <si>
    <t>TREPS 20-Nov-2020 DEPO 10</t>
  </si>
  <si>
    <t>INCBLO201120</t>
  </si>
  <si>
    <t>TREPS 23-Nov-2020 DEPO 10</t>
  </si>
  <si>
    <t>INCBLO231120</t>
  </si>
  <si>
    <t>TREPS 24-Nov-2020 DEPO 10</t>
  </si>
  <si>
    <t>INCBLO241120</t>
  </si>
  <si>
    <t>TREPS 25-Nov-2020 DEPO 10</t>
  </si>
  <si>
    <t>INCBLO251120</t>
  </si>
  <si>
    <t>TREPS 26-Nov-2020 DEPO 10</t>
  </si>
  <si>
    <t>INCBLO261120</t>
  </si>
  <si>
    <t>TREPS 27-Nov-2020 DEPO 10</t>
  </si>
  <si>
    <t>INCBLO271120</t>
  </si>
  <si>
    <t>TREPS 01-Dec-2020 DEPO 10</t>
  </si>
  <si>
    <t>INCBLO011220</t>
  </si>
  <si>
    <t>Nov-2020</t>
  </si>
  <si>
    <t>TOTAL</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</si>
  <si>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</si>
  <si>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</si>
  <si>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</si>
  <si>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</si>
  <si>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</si>
  <si>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</si>
  <si>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November 30 2020</t>
  </si>
  <si>
    <t>Name of Instrument</t>
  </si>
  <si>
    <t>Market value</t>
  </si>
  <si>
    <t>% to Net Assets</t>
  </si>
  <si>
    <t>(` In lakhs)</t>
  </si>
  <si>
    <t>Commercial Paper</t>
  </si>
  <si>
    <t>Non Convertible Debentures-Listed</t>
  </si>
  <si>
    <t>Non Convertible Debentures-Privately placed (Unlisted)</t>
  </si>
  <si>
    <t>Babcock Borsig Ltd</t>
  </si>
  <si>
    <t>GHV Hospitality (India) Pvt Ltd</t>
  </si>
  <si>
    <t>Triparty CBLO, Current Assets and Current Liabilities</t>
  </si>
  <si>
    <t>Undrawn Amount for Scheme 2A</t>
  </si>
  <si>
    <t>Undrawn Amount for Scheme 2B</t>
  </si>
  <si>
    <t>Undrawn Amount for Scheme 2C</t>
  </si>
  <si>
    <t>Portfolio as on   November 30 2020</t>
  </si>
  <si>
    <t>Last 1 year</t>
  </si>
  <si>
    <t>Last 3 year</t>
  </si>
  <si>
    <t>Last 5 year</t>
  </si>
  <si>
    <t>Since inception</t>
  </si>
  <si>
    <t>Scheme return</t>
  </si>
  <si>
    <t>Benchmark *</t>
  </si>
  <si>
    <t>IIDF Series -1B</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</si>
  <si>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</si>
  <si>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</si>
  <si>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</si>
  <si>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</si>
  <si>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</si>
  <si>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</si>
  <si>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</si>
  <si>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</si>
  <si>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</si>
  <si>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</si>
  <si>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</si>
  <si>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</si>
  <si>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</si>
  <si>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TREPS 03-Nov-2020 DEPO 10</t>
  </si>
  <si>
    <t>INCBLO031120</t>
  </si>
  <si>
    <t>Bhilangana Hydro Power Ltd._31032030-1B</t>
  </si>
  <si>
    <t>Non Convertible Debentures</t>
  </si>
  <si>
    <t>SELL</t>
  </si>
  <si>
    <t>INTERSCHEME</t>
  </si>
  <si>
    <t>Bhilangana Hydro Power Limited_310324-1B</t>
  </si>
  <si>
    <t>Bhilangana Hydro Power Limited_310326-1B</t>
  </si>
  <si>
    <t>Bhilangana Hydro Power Limited_310330-1B</t>
  </si>
  <si>
    <t>TREPS 04-Nov-2020 DEPO 10</t>
  </si>
  <si>
    <t>INCBLO041120</t>
  </si>
  <si>
    <t>TREPS 05-Nov-2020 DEPO 10</t>
  </si>
  <si>
    <t>INCBLO051120</t>
  </si>
  <si>
    <t>TREPS 06-Nov-2020 DEPO 10</t>
  </si>
  <si>
    <t>INCBLO061120</t>
  </si>
  <si>
    <t>TREPS 09-Nov-2020 DEPO 10</t>
  </si>
  <si>
    <t>INCBLO091120</t>
  </si>
  <si>
    <t>TREPS 10-Nov-2020 DEPO 10</t>
  </si>
  <si>
    <t>INCBLO101120</t>
  </si>
  <si>
    <t>TREPS 11-Nov-2020 DEPO 10</t>
  </si>
  <si>
    <t>INCBLO111120</t>
  </si>
  <si>
    <t>TREPS 12-Nov-2020 DEPO 10</t>
  </si>
  <si>
    <t>INCBLO121120</t>
  </si>
  <si>
    <t>Pilani Investment and Industries Corporation Limited</t>
  </si>
  <si>
    <t>TREPS 13-Nov-2020 DEPO 10</t>
  </si>
  <si>
    <t>INCBLO131120</t>
  </si>
  <si>
    <t>TREPS 17-Nov-2020 DEPO 10</t>
  </si>
  <si>
    <t>INCBLO171120</t>
  </si>
  <si>
    <t>Sl. No.</t>
  </si>
  <si>
    <t>Scheme Category/ Scheme Name</t>
  </si>
  <si>
    <t>IL&amp;FS Mutual Fund Infrastructure Debt Fund : Net Assets Under Management (AUM) as on 30 November,2020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</si>
  <si>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</si>
  <si>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</si>
  <si>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</si>
  <si>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</si>
  <si>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</si>
  <si>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</si>
  <si>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</si>
  <si>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</si>
  <si>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</si>
  <si>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</si>
  <si>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</si>
  <si>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</si>
  <si>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</si>
  <si>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</si>
  <si>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</si>
  <si>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</si>
  <si>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</si>
  <si>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</si>
  <si>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</si>
  <si>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</si>
  <si>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</si>
  <si>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</si>
  <si>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</si>
  <si>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</si>
  <si>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</si>
  <si>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</si>
  <si>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</si>
  <si>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</si>
  <si>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</si>
  <si>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</si>
  <si>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</si>
  <si>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</si>
  <si>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</si>
  <si>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</si>
  <si>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</si>
  <si>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</si>
  <si>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</si>
  <si>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</si>
  <si>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</si>
  <si>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</si>
  <si>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</si>
  <si>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</si>
  <si>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</si>
  <si>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</si>
  <si>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</si>
  <si>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</si>
  <si>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</si>
  <si>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</si>
  <si>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</si>
  <si>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</si>
  <si>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</si>
  <si>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</si>
  <si>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</si>
  <si>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</si>
  <si>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</si>
  <si>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</si>
  <si>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</si>
  <si>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</si>
  <si>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</si>
  <si>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</si>
  <si>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30-November-2020</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</si>
  <si>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</si>
  <si>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</si>
  <si>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</si>
  <si>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</si>
  <si>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</si>
  <si>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</si>
  <si>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</si>
  <si>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</si>
  <si>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</si>
  <si>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</si>
  <si>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</si>
  <si>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</si>
  <si>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</si>
  <si>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</si>
  <si>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</si>
  <si>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</si>
  <si>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</si>
  <si>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</si>
  <si>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</si>
  <si>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</si>
  <si>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</si>
  <si>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</si>
  <si>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</si>
  <si>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</si>
  <si>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</si>
  <si>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</si>
  <si>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</si>
  <si>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</si>
  <si>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</si>
  <si>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</si>
  <si>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</si>
  <si>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</si>
  <si>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</si>
  <si>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</si>
  <si>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</si>
  <si>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</si>
  <si>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</si>
  <si>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</si>
  <si>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</si>
  <si>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</si>
  <si>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</si>
  <si>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</si>
  <si>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</si>
  <si>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</si>
  <si>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November,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</si>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</sst>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
    <numFmt numFmtId="189" formatCode="_(* #,##0_);_(* \(#,##0\);_(* &quot;-&quot;??_);_(@_)"/>
    <numFmt numFmtId="190" formatCode="_ * #,##0_)_£_ ;_ * \(#,##0\)_£_ ;_ * &quot;-&quot;??_)_£_ ;_ @_ "/>
    <numFmt numFmtId="191" formatCode="0.0000"/>
    <numFmt numFmtId="192" formatCode="0.0000000"/>
  </numFmts>
  <fonts count="93">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0"/>
      <color indexed="8"/>
      <name val="Times New Roman"/>
      <family val="1"/>
    </font>
    <font>
      <b/>
      <u val="single"/>
      <sz val="10"/>
      <color indexed="8"/>
      <name val="Times New Roman"/>
      <family val="1"/>
    </font>
    <font>
      <b/>
      <sz val="9"/>
      <name val="Calibri"/>
      <family val="2"/>
    </font>
    <font>
      <b/>
      <sz val="10"/>
      <color indexed="8"/>
      <name val="Times New Roman"/>
      <family val="1"/>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b/>
      <u val="single"/>
      <sz val="12"/>
      <color indexed="8"/>
      <name val="Times New Roman"/>
      <family val="1"/>
    </font>
    <font>
      <sz val="10"/>
      <color indexed="8"/>
      <name val="Calibri"/>
      <family val="2"/>
    </font>
    <font>
      <b/>
      <sz val="12"/>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u val="single"/>
      <sz val="10"/>
      <color rgb="FF000000"/>
      <name val="Times New Roman"/>
      <family val="1"/>
    </font>
    <font>
      <b/>
      <sz val="10"/>
      <color rgb="FF000000"/>
      <name val="Times New Roman"/>
      <family val="1"/>
    </font>
    <font>
      <sz val="10"/>
      <color rgb="FF000000"/>
      <name val="Times New Roman"/>
      <family val="1"/>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Times New Roman"/>
      <family val="1"/>
    </font>
    <font>
      <sz val="10"/>
      <color theme="1"/>
      <name val="Calibri"/>
      <family val="2"/>
    </font>
    <font>
      <b/>
      <sz val="12"/>
      <color theme="1"/>
      <name val="Arial"/>
      <family val="2"/>
    </font>
    <font>
      <b/>
      <sz val="11"/>
      <color rgb="FF000000"/>
      <name val="Arial"/>
      <family val="2"/>
    </font>
    <font>
      <sz val="11"/>
      <color rgb="FF00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color indexed="63"/>
      </right>
      <top style="thin"/>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right/>
      <top/>
      <bottom style="thin">
        <color rgb="FF000000"/>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right style="medium"/>
      <top style="thin"/>
      <bottom style="thin"/>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7"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38">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2"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2" xfId="0" applyNumberFormat="1" applyFont="1" applyFill="1" applyBorder="1" applyAlignment="1">
      <alignment horizontal="left" wrapText="1"/>
    </xf>
    <xf numFmtId="4" fontId="12" fillId="0" borderId="12" xfId="0" applyNumberFormat="1" applyFont="1" applyFill="1" applyBorder="1" applyAlignment="1">
      <alignment horizontal="right" wrapText="1"/>
    </xf>
    <xf numFmtId="39" fontId="12" fillId="0" borderId="12" xfId="0" applyNumberFormat="1" applyFont="1" applyFill="1" applyBorder="1" applyAlignment="1">
      <alignment horizontal="right" wrapText="1"/>
    </xf>
    <xf numFmtId="0" fontId="12" fillId="0" borderId="12" xfId="0" applyFont="1" applyFill="1" applyBorder="1" applyAlignment="1">
      <alignment horizontal="left" wrapText="1"/>
    </xf>
    <xf numFmtId="10" fontId="12" fillId="0" borderId="12" xfId="0" applyNumberFormat="1" applyFont="1" applyFill="1" applyBorder="1" applyAlignment="1">
      <alignment horizontal="right" wrapText="1"/>
    </xf>
    <xf numFmtId="0" fontId="12" fillId="0" borderId="13" xfId="0" applyFont="1" applyFill="1" applyBorder="1" applyAlignment="1">
      <alignment horizontal="right" wrapText="1"/>
    </xf>
    <xf numFmtId="2" fontId="12" fillId="0" borderId="13" xfId="0" applyNumberFormat="1" applyFont="1" applyFill="1" applyBorder="1" applyAlignment="1">
      <alignment horizontal="right"/>
    </xf>
    <xf numFmtId="184" fontId="12" fillId="0" borderId="13" xfId="0" applyNumberFormat="1" applyFont="1" applyFill="1" applyBorder="1" applyAlignment="1">
      <alignment horizontal="right" wrapText="1"/>
    </xf>
    <xf numFmtId="0" fontId="13" fillId="0" borderId="13" xfId="0" applyNumberFormat="1" applyFont="1" applyFill="1" applyBorder="1" applyAlignment="1">
      <alignment/>
    </xf>
    <xf numFmtId="4" fontId="12" fillId="0" borderId="13" xfId="0" applyNumberFormat="1" applyFont="1" applyFill="1" applyBorder="1" applyAlignment="1">
      <alignment/>
    </xf>
    <xf numFmtId="185" fontId="12" fillId="0" borderId="13" xfId="0" applyNumberFormat="1" applyFont="1" applyFill="1" applyBorder="1" applyAlignment="1">
      <alignment horizontal="right"/>
    </xf>
    <xf numFmtId="186" fontId="12" fillId="0" borderId="12" xfId="0" applyNumberFormat="1" applyFont="1" applyFill="1" applyBorder="1" applyAlignment="1">
      <alignment horizontal="right" wrapText="1"/>
    </xf>
    <xf numFmtId="4" fontId="12" fillId="35" borderId="12" xfId="0" applyNumberFormat="1" applyFont="1" applyFill="1" applyBorder="1" applyAlignment="1">
      <alignment horizontal="right" wrapText="1"/>
    </xf>
    <xf numFmtId="186" fontId="12" fillId="35" borderId="12" xfId="0" applyNumberFormat="1" applyFont="1" applyFill="1" applyBorder="1" applyAlignment="1">
      <alignment horizontal="right" wrapText="1"/>
    </xf>
    <xf numFmtId="0" fontId="12" fillId="32" borderId="13" xfId="0" applyFont="1" applyFill="1" applyBorder="1" applyAlignment="1">
      <alignment horizontal="right" wrapText="1"/>
    </xf>
    <xf numFmtId="0" fontId="13" fillId="32" borderId="13" xfId="0" applyNumberFormat="1" applyFont="1" applyFill="1" applyBorder="1" applyAlignment="1">
      <alignment wrapText="1"/>
    </xf>
    <xf numFmtId="2" fontId="12" fillId="32" borderId="13" xfId="0" applyNumberFormat="1" applyFont="1" applyFill="1" applyBorder="1" applyAlignment="1">
      <alignment horizontal="right"/>
    </xf>
    <xf numFmtId="4" fontId="12" fillId="32" borderId="12" xfId="0" applyNumberFormat="1" applyFont="1" applyFill="1" applyBorder="1" applyAlignment="1">
      <alignment horizontal="right" wrapText="1"/>
    </xf>
    <xf numFmtId="186" fontId="12" fillId="32" borderId="12"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3" fontId="10" fillId="36" borderId="11" xfId="61" applyNumberFormat="1" applyFont="1" applyFill="1" applyBorder="1" applyAlignment="1" applyProtection="1">
      <alignment horizontal="right" wrapText="1"/>
      <protection/>
    </xf>
    <xf numFmtId="4" fontId="10" fillId="36" borderId="11" xfId="61" applyNumberFormat="1" applyFont="1" applyFill="1" applyBorder="1" applyAlignment="1" applyProtection="1">
      <alignment horizontal="right" wrapText="1"/>
      <protection/>
    </xf>
    <xf numFmtId="184" fontId="12" fillId="32" borderId="13" xfId="0" applyNumberFormat="1" applyFont="1" applyFill="1" applyBorder="1" applyAlignment="1">
      <alignment horizontal="right" wrapText="1"/>
    </xf>
    <xf numFmtId="0" fontId="13" fillId="32" borderId="13" xfId="0" applyNumberFormat="1" applyFont="1" applyFill="1" applyBorder="1" applyAlignment="1">
      <alignment/>
    </xf>
    <xf numFmtId="0" fontId="14" fillId="35" borderId="13" xfId="0" applyFont="1" applyFill="1" applyBorder="1" applyAlignment="1">
      <alignment horizontal="right" wrapText="1"/>
    </xf>
    <xf numFmtId="0" fontId="14" fillId="35" borderId="13" xfId="0" applyFont="1" applyFill="1" applyBorder="1" applyAlignment="1">
      <alignment/>
    </xf>
    <xf numFmtId="0" fontId="15" fillId="35" borderId="13" xfId="0" applyFont="1" applyFill="1" applyBorder="1" applyAlignment="1">
      <alignment/>
    </xf>
    <xf numFmtId="4" fontId="0" fillId="0" borderId="0" xfId="0" applyNumberFormat="1" applyAlignment="1">
      <alignment/>
    </xf>
    <xf numFmtId="0" fontId="12" fillId="0" borderId="12" xfId="0" applyFont="1" applyFill="1" applyBorder="1" applyAlignment="1">
      <alignment horizontal="right"/>
    </xf>
    <xf numFmtId="0" fontId="12" fillId="0" borderId="12" xfId="0" applyFont="1" applyFill="1" applyBorder="1" applyAlignment="1">
      <alignment horizontal="left"/>
    </xf>
    <xf numFmtId="0" fontId="12" fillId="0" borderId="12" xfId="0" applyNumberFormat="1" applyFont="1" applyFill="1" applyBorder="1" applyAlignment="1">
      <alignment horizontal="left"/>
    </xf>
    <xf numFmtId="4" fontId="12" fillId="0" borderId="12" xfId="0" applyNumberFormat="1" applyFont="1" applyFill="1" applyBorder="1" applyAlignment="1">
      <alignment horizontal="right"/>
    </xf>
    <xf numFmtId="0" fontId="0" fillId="0" borderId="0" xfId="0" applyAlignment="1">
      <alignment/>
    </xf>
    <xf numFmtId="10" fontId="11" fillId="34" borderId="11" xfId="65" applyNumberFormat="1" applyFont="1" applyFill="1" applyBorder="1" applyAlignment="1" applyProtection="1">
      <alignment horizontal="right" wrapText="1"/>
      <protection/>
    </xf>
    <xf numFmtId="10" fontId="4" fillId="34" borderId="11" xfId="65" applyNumberFormat="1" applyFont="1" applyFill="1" applyBorder="1" applyAlignment="1" applyProtection="1">
      <alignment horizontal="right" wrapText="1"/>
      <protection/>
    </xf>
    <xf numFmtId="186" fontId="12" fillId="0" borderId="12" xfId="0" applyNumberFormat="1" applyFont="1" applyFill="1" applyBorder="1" applyAlignment="1">
      <alignment horizontal="right"/>
    </xf>
    <xf numFmtId="10" fontId="4" fillId="34" borderId="11" xfId="65" applyNumberFormat="1" applyFont="1" applyFill="1" applyBorder="1" applyAlignment="1" applyProtection="1">
      <alignment horizontal="right"/>
      <protection/>
    </xf>
    <xf numFmtId="4" fontId="0" fillId="0" borderId="0" xfId="0" applyNumberFormat="1" applyAlignment="1">
      <alignment/>
    </xf>
    <xf numFmtId="188" fontId="12" fillId="0" borderId="12" xfId="0" applyNumberFormat="1" applyFont="1" applyFill="1" applyBorder="1" applyAlignment="1">
      <alignment horizontal="left" wrapText="1"/>
    </xf>
    <xf numFmtId="188" fontId="12" fillId="0" borderId="12" xfId="0" applyNumberFormat="1" applyFont="1" applyFill="1" applyBorder="1" applyAlignment="1">
      <alignment horizontal="right" wrapText="1"/>
    </xf>
    <xf numFmtId="4" fontId="4" fillId="34" borderId="11" xfId="61" applyNumberFormat="1" applyFont="1" applyFill="1" applyBorder="1" applyAlignment="1" applyProtection="1">
      <alignment horizontal="right" wrapText="1"/>
      <protection/>
    </xf>
    <xf numFmtId="0" fontId="0" fillId="0" borderId="14" xfId="0" applyBorder="1" applyAlignment="1">
      <alignment vertical="top"/>
    </xf>
    <xf numFmtId="0" fontId="12" fillId="0" borderId="12" xfId="0" applyNumberFormat="1" applyFont="1" applyFill="1" applyBorder="1" applyAlignment="1">
      <alignment horizontal="center"/>
    </xf>
    <xf numFmtId="0" fontId="6" fillId="35" borderId="0" xfId="0" applyFont="1" applyFill="1" applyBorder="1" applyAlignment="1">
      <alignment horizontal="center" wrapText="1"/>
    </xf>
    <xf numFmtId="0" fontId="0" fillId="0" borderId="15" xfId="0" applyFont="1" applyBorder="1" applyAlignment="1">
      <alignment horizontal="center"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81" fillId="0" borderId="18" xfId="61" applyFont="1" applyFill="1" applyBorder="1" applyAlignment="1">
      <alignment horizontal="center" vertical="top"/>
    </xf>
    <xf numFmtId="0" fontId="9" fillId="0" borderId="0" xfId="61" applyFill="1" applyBorder="1" applyAlignment="1">
      <alignment horizontal="left" vertical="top"/>
    </xf>
    <xf numFmtId="0" fontId="34" fillId="0" borderId="10" xfId="61" applyFont="1" applyFill="1" applyBorder="1" applyAlignment="1">
      <alignment horizontal="center" vertical="center" wrapText="1"/>
    </xf>
    <xf numFmtId="0" fontId="82" fillId="0" borderId="10" xfId="61" applyFont="1" applyFill="1" applyBorder="1" applyAlignment="1">
      <alignment horizontal="center" vertical="top" wrapText="1"/>
    </xf>
    <xf numFmtId="0" fontId="34" fillId="0" borderId="10" xfId="61" applyFont="1" applyFill="1" applyBorder="1" applyAlignment="1">
      <alignment horizontal="left" vertical="center" wrapText="1"/>
    </xf>
    <xf numFmtId="0" fontId="82" fillId="0" borderId="10" xfId="61" applyFont="1" applyFill="1" applyBorder="1" applyAlignment="1">
      <alignment horizontal="center" vertical="center" wrapText="1"/>
    </xf>
    <xf numFmtId="0" fontId="34" fillId="0" borderId="10" xfId="61" applyFont="1" applyFill="1" applyBorder="1" applyAlignment="1">
      <alignment horizontal="left" vertical="center" wrapText="1" indent="1"/>
    </xf>
    <xf numFmtId="4" fontId="82" fillId="0" borderId="10" xfId="61" applyNumberFormat="1" applyFont="1" applyFill="1" applyBorder="1" applyAlignment="1">
      <alignment horizontal="left" vertical="center" wrapText="1"/>
    </xf>
    <xf numFmtId="0" fontId="82" fillId="0" borderId="0" xfId="61" applyFont="1" applyFill="1" applyBorder="1" applyAlignment="1">
      <alignment horizontal="left" vertical="top"/>
    </xf>
    <xf numFmtId="0" fontId="9" fillId="0" borderId="10" xfId="61" applyFill="1" applyBorder="1" applyAlignment="1">
      <alignment horizontal="left" vertical="top"/>
    </xf>
    <xf numFmtId="15" fontId="9" fillId="0" borderId="10" xfId="61" applyNumberFormat="1" applyFill="1" applyBorder="1" applyAlignment="1">
      <alignment horizontal="left" vertical="top"/>
    </xf>
    <xf numFmtId="1" fontId="9" fillId="0" borderId="10" xfId="61" applyNumberFormat="1" applyFill="1" applyBorder="1" applyAlignment="1">
      <alignment horizontal="left" vertical="top"/>
    </xf>
    <xf numFmtId="184" fontId="9" fillId="0" borderId="10" xfId="61" applyNumberFormat="1" applyFill="1" applyBorder="1" applyAlignment="1">
      <alignment horizontal="left" vertical="top"/>
    </xf>
    <xf numFmtId="3" fontId="9" fillId="0" borderId="10" xfId="61" applyNumberFormat="1" applyFill="1" applyBorder="1" applyAlignment="1">
      <alignment horizontal="left" vertical="top"/>
    </xf>
    <xf numFmtId="4" fontId="83" fillId="0" borderId="10" xfId="61" applyNumberFormat="1" applyFont="1" applyFill="1" applyBorder="1" applyAlignment="1">
      <alignment horizontal="left" vertical="top"/>
    </xf>
    <xf numFmtId="10" fontId="9" fillId="0" borderId="10" xfId="61" applyNumberFormat="1" applyFill="1" applyBorder="1" applyAlignment="1">
      <alignment horizontal="left" vertical="top"/>
    </xf>
    <xf numFmtId="0" fontId="7" fillId="0" borderId="19" xfId="0" applyFont="1" applyBorder="1" applyAlignment="1">
      <alignment horizontal="center"/>
    </xf>
    <xf numFmtId="17" fontId="7" fillId="0" borderId="20" xfId="0" applyNumberFormat="1" applyFont="1" applyBorder="1" applyAlignment="1">
      <alignment horizontal="center"/>
    </xf>
    <xf numFmtId="0" fontId="0" fillId="0" borderId="21" xfId="0" applyBorder="1" applyAlignment="1">
      <alignment/>
    </xf>
    <xf numFmtId="189" fontId="1" fillId="0" borderId="22" xfId="42" applyNumberFormat="1" applyFont="1" applyBorder="1" applyAlignment="1">
      <alignment/>
    </xf>
    <xf numFmtId="0" fontId="36" fillId="0" borderId="0" xfId="0" applyFont="1" applyAlignment="1">
      <alignment/>
    </xf>
    <xf numFmtId="0" fontId="37" fillId="0" borderId="0" xfId="60" applyFont="1" applyFill="1" applyBorder="1" applyAlignment="1">
      <alignment horizontal="center" vertical="top" wrapText="1"/>
      <protection/>
    </xf>
    <xf numFmtId="0" fontId="37" fillId="0" borderId="0" xfId="60" applyFont="1" applyFill="1" applyBorder="1" applyAlignment="1">
      <alignment horizontal="center" vertical="top" wrapText="1"/>
      <protection/>
    </xf>
    <xf numFmtId="190" fontId="38" fillId="37" borderId="0" xfId="45" applyNumberFormat="1" applyFont="1" applyFill="1" applyBorder="1" applyAlignment="1">
      <alignment horizontal="center" vertical="top" wrapText="1"/>
    </xf>
    <xf numFmtId="190" fontId="38" fillId="0" borderId="0" xfId="45" applyNumberFormat="1" applyFont="1" applyFill="1" applyBorder="1" applyAlignment="1">
      <alignment horizontal="center" vertical="top" wrapText="1"/>
    </xf>
    <xf numFmtId="0" fontId="39" fillId="38" borderId="23" xfId="60" applyFont="1" applyFill="1" applyBorder="1" applyAlignment="1">
      <alignment horizontal="center" vertical="top" wrapText="1"/>
      <protection/>
    </xf>
    <xf numFmtId="0" fontId="39" fillId="38" borderId="24" xfId="60" applyFont="1" applyFill="1" applyBorder="1" applyAlignment="1">
      <alignment horizontal="center" vertical="top" wrapText="1"/>
      <protection/>
    </xf>
    <xf numFmtId="0" fontId="39" fillId="38" borderId="25" xfId="60" applyFont="1" applyFill="1" applyBorder="1" applyAlignment="1">
      <alignment horizontal="center" vertical="top" wrapText="1"/>
      <protection/>
    </xf>
    <xf numFmtId="0" fontId="39" fillId="39" borderId="26" xfId="60" applyFont="1" applyFill="1" applyBorder="1" applyAlignment="1">
      <alignment horizontal="center" vertical="top" wrapText="1"/>
      <protection/>
    </xf>
    <xf numFmtId="190" fontId="39" fillId="39" borderId="26" xfId="45" applyNumberFormat="1" applyFont="1" applyFill="1" applyBorder="1" applyAlignment="1">
      <alignment horizontal="center" vertical="top" wrapText="1"/>
    </xf>
    <xf numFmtId="39" fontId="39" fillId="39" borderId="10" xfId="45" applyNumberFormat="1" applyFont="1" applyFill="1" applyBorder="1" applyAlignment="1">
      <alignment horizontal="center" vertical="top" wrapText="1"/>
    </xf>
    <xf numFmtId="10" fontId="39" fillId="39" borderId="26" xfId="66" applyNumberFormat="1" applyFont="1" applyFill="1" applyBorder="1" applyAlignment="1">
      <alignment horizontal="center" vertical="top" wrapText="1"/>
    </xf>
    <xf numFmtId="0" fontId="39" fillId="39" borderId="27" xfId="60" applyFont="1" applyFill="1" applyBorder="1" applyAlignment="1">
      <alignment horizontal="center" vertical="top" wrapText="1"/>
      <protection/>
    </xf>
    <xf numFmtId="190" fontId="39" fillId="39" borderId="27" xfId="45" applyNumberFormat="1" applyFont="1" applyFill="1" applyBorder="1" applyAlignment="1">
      <alignment horizontal="center" vertical="top" wrapText="1"/>
    </xf>
    <xf numFmtId="10" fontId="39" fillId="39" borderId="27" xfId="66" applyNumberFormat="1" applyFont="1" applyFill="1" applyBorder="1" applyAlignment="1">
      <alignment horizontal="center" vertical="top" wrapText="1"/>
    </xf>
    <xf numFmtId="0" fontId="40" fillId="0" borderId="10" xfId="60" applyFont="1" applyFill="1" applyBorder="1">
      <alignment/>
      <protection/>
    </xf>
    <xf numFmtId="189" fontId="40" fillId="0" borderId="10" xfId="45" applyNumberFormat="1" applyFont="1" applyFill="1" applyBorder="1" applyAlignment="1">
      <alignment/>
    </xf>
    <xf numFmtId="39" fontId="40" fillId="0" borderId="10" xfId="60" applyNumberFormat="1" applyFont="1" applyFill="1" applyBorder="1">
      <alignment/>
      <protection/>
    </xf>
    <xf numFmtId="10" fontId="40" fillId="0" borderId="10" xfId="60" applyNumberFormat="1" applyFont="1" applyFill="1" applyBorder="1">
      <alignment/>
      <protection/>
    </xf>
    <xf numFmtId="0" fontId="40" fillId="0" borderId="10" xfId="60" applyFont="1" applyFill="1" applyBorder="1" applyAlignment="1">
      <alignment/>
      <protection/>
    </xf>
    <xf numFmtId="0" fontId="41" fillId="0" borderId="10" xfId="0" applyFont="1" applyBorder="1" applyAlignment="1">
      <alignment/>
    </xf>
    <xf numFmtId="4" fontId="41" fillId="0" borderId="10" xfId="0" applyNumberFormat="1" applyFont="1" applyBorder="1" applyAlignment="1">
      <alignment/>
    </xf>
    <xf numFmtId="10" fontId="41" fillId="0" borderId="10" xfId="0" applyNumberFormat="1" applyFont="1" applyBorder="1" applyAlignment="1">
      <alignment/>
    </xf>
    <xf numFmtId="0" fontId="40" fillId="0" borderId="10" xfId="60" applyFont="1" applyBorder="1">
      <alignment/>
      <protection/>
    </xf>
    <xf numFmtId="0" fontId="42" fillId="35" borderId="10" xfId="60" applyFont="1" applyFill="1" applyBorder="1">
      <alignment/>
      <protection/>
    </xf>
    <xf numFmtId="39" fontId="42" fillId="35" borderId="10" xfId="60" applyNumberFormat="1" applyFont="1" applyFill="1" applyBorder="1">
      <alignment/>
      <protection/>
    </xf>
    <xf numFmtId="10" fontId="42" fillId="35" borderId="10" xfId="60" applyNumberFormat="1" applyFont="1" applyFill="1" applyBorder="1">
      <alignment/>
      <protection/>
    </xf>
    <xf numFmtId="171" fontId="40" fillId="0" borderId="10" xfId="45" applyFont="1" applyFill="1" applyBorder="1" applyAlignment="1">
      <alignment/>
    </xf>
    <xf numFmtId="10" fontId="42" fillId="35" borderId="10" xfId="60" applyNumberFormat="1" applyFont="1" applyFill="1" applyBorder="1" applyAlignment="1">
      <alignment horizontal="right"/>
      <protection/>
    </xf>
    <xf numFmtId="4" fontId="43" fillId="0" borderId="10" xfId="61" applyNumberFormat="1" applyFont="1" applyFill="1" applyBorder="1">
      <alignment/>
    </xf>
    <xf numFmtId="189" fontId="43" fillId="0" borderId="10" xfId="42" applyNumberFormat="1" applyFont="1" applyFill="1" applyBorder="1" applyAlignment="1">
      <alignment/>
    </xf>
    <xf numFmtId="0" fontId="0" fillId="0" borderId="0" xfId="0" applyBorder="1" applyAlignment="1">
      <alignment/>
    </xf>
    <xf numFmtId="17" fontId="0" fillId="0" borderId="0" xfId="0" applyNumberFormat="1" applyAlignment="1">
      <alignment/>
    </xf>
    <xf numFmtId="0" fontId="82" fillId="0" borderId="10" xfId="0" applyFont="1" applyBorder="1" applyAlignment="1">
      <alignment horizontal="center" vertical="top" wrapText="1"/>
    </xf>
    <xf numFmtId="0" fontId="82" fillId="0" borderId="10" xfId="0" applyFont="1" applyBorder="1" applyAlignment="1">
      <alignment vertical="top" wrapText="1"/>
    </xf>
    <xf numFmtId="0" fontId="84" fillId="0" borderId="10" xfId="0" applyFont="1" applyBorder="1" applyAlignment="1">
      <alignment horizontal="justify" vertical="top" wrapText="1"/>
    </xf>
    <xf numFmtId="10" fontId="85" fillId="0" borderId="10" xfId="0" applyNumberFormat="1" applyFont="1" applyBorder="1" applyAlignment="1">
      <alignment horizontal="justify" vertical="top" wrapText="1"/>
    </xf>
    <xf numFmtId="171" fontId="85" fillId="0" borderId="10" xfId="44" applyFont="1" applyBorder="1" applyAlignment="1">
      <alignment horizontal="justify" vertical="top" wrapText="1"/>
    </xf>
    <xf numFmtId="0" fontId="86" fillId="0" borderId="0" xfId="0" applyFont="1" applyBorder="1" applyAlignment="1">
      <alignment horizontal="left" vertical="top"/>
    </xf>
    <xf numFmtId="0" fontId="0" fillId="0" borderId="0" xfId="0" applyAlignment="1">
      <alignment vertical="top"/>
    </xf>
    <xf numFmtId="0" fontId="82" fillId="0" borderId="0" xfId="0" applyFont="1" applyFill="1" applyBorder="1" applyAlignment="1">
      <alignment horizontal="left" vertical="top" wrapText="1"/>
    </xf>
    <xf numFmtId="0" fontId="87" fillId="0" borderId="0" xfId="0" applyFont="1" applyAlignment="1">
      <alignment vertical="top"/>
    </xf>
    <xf numFmtId="0" fontId="88" fillId="0" borderId="0" xfId="0" applyFont="1" applyAlignment="1">
      <alignment vertical="top"/>
    </xf>
    <xf numFmtId="0" fontId="89" fillId="0" borderId="0" xfId="0" applyFont="1" applyAlignment="1">
      <alignment vertical="top"/>
    </xf>
    <xf numFmtId="0" fontId="88"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82" fillId="0" borderId="10" xfId="61" applyFont="1" applyFill="1" applyBorder="1" applyAlignment="1">
      <alignment horizontal="left" vertical="center" wrapText="1"/>
    </xf>
    <xf numFmtId="4" fontId="9" fillId="0" borderId="10" xfId="61" applyNumberFormat="1" applyFill="1" applyBorder="1" applyAlignment="1">
      <alignment horizontal="left" vertical="top"/>
    </xf>
    <xf numFmtId="49" fontId="90" fillId="0" borderId="28" xfId="59" applyNumberFormat="1" applyFont="1" applyFill="1" applyBorder="1" applyAlignment="1">
      <alignment horizontal="center" vertical="center" wrapText="1"/>
      <protection/>
    </xf>
    <xf numFmtId="49" fontId="90" fillId="0" borderId="29" xfId="59" applyNumberFormat="1" applyFont="1" applyFill="1" applyBorder="1" applyAlignment="1">
      <alignment horizontal="center" vertical="center" wrapText="1"/>
      <protection/>
    </xf>
    <xf numFmtId="2" fontId="51" fillId="0" borderId="30" xfId="60" applyNumberFormat="1" applyFont="1" applyFill="1" applyBorder="1" applyAlignment="1">
      <alignment horizontal="center" vertical="top" wrapText="1"/>
      <protection/>
    </xf>
    <xf numFmtId="2" fontId="51" fillId="0" borderId="31" xfId="60" applyNumberFormat="1" applyFont="1" applyFill="1" applyBorder="1" applyAlignment="1">
      <alignment horizontal="center" vertical="top" wrapText="1"/>
      <protection/>
    </xf>
    <xf numFmtId="2" fontId="51" fillId="0" borderId="32" xfId="60" applyNumberFormat="1" applyFont="1" applyFill="1" applyBorder="1" applyAlignment="1">
      <alignment horizontal="center" vertical="top" wrapText="1"/>
      <protection/>
    </xf>
    <xf numFmtId="2" fontId="52" fillId="0" borderId="0" xfId="60" applyNumberFormat="1" applyFont="1">
      <alignment/>
      <protection/>
    </xf>
    <xf numFmtId="0" fontId="52" fillId="0" borderId="0" xfId="60" applyFont="1">
      <alignment/>
      <protection/>
    </xf>
    <xf numFmtId="49" fontId="90" fillId="0" borderId="33" xfId="59" applyNumberFormat="1" applyFont="1" applyFill="1" applyBorder="1" applyAlignment="1">
      <alignment horizontal="center" vertical="center" wrapText="1"/>
      <protection/>
    </xf>
    <xf numFmtId="49" fontId="90" fillId="0" borderId="34" xfId="59" applyNumberFormat="1" applyFont="1" applyFill="1" applyBorder="1" applyAlignment="1">
      <alignment horizontal="center" vertical="center" wrapText="1"/>
      <protection/>
    </xf>
    <xf numFmtId="2" fontId="53" fillId="0" borderId="30" xfId="60" applyNumberFormat="1" applyFont="1" applyFill="1" applyBorder="1" applyAlignment="1">
      <alignment horizontal="center" vertical="top" wrapText="1"/>
      <protection/>
    </xf>
    <xf numFmtId="2" fontId="53" fillId="0" borderId="31" xfId="60" applyNumberFormat="1" applyFont="1" applyFill="1" applyBorder="1" applyAlignment="1">
      <alignment horizontal="center" vertical="top" wrapText="1"/>
      <protection/>
    </xf>
    <xf numFmtId="2" fontId="53" fillId="0" borderId="32" xfId="60" applyNumberFormat="1" applyFont="1" applyFill="1" applyBorder="1" applyAlignment="1">
      <alignment horizontal="center" vertical="top" wrapText="1"/>
      <protection/>
    </xf>
    <xf numFmtId="3" fontId="53" fillId="0" borderId="35" xfId="60" applyNumberFormat="1" applyFont="1" applyFill="1" applyBorder="1" applyAlignment="1">
      <alignment horizontal="center" vertical="center" wrapText="1"/>
      <protection/>
    </xf>
    <xf numFmtId="2" fontId="54" fillId="0" borderId="0" xfId="60" applyNumberFormat="1" applyFont="1">
      <alignment/>
      <protection/>
    </xf>
    <xf numFmtId="0" fontId="54" fillId="0" borderId="0" xfId="60" applyFont="1">
      <alignment/>
      <protection/>
    </xf>
    <xf numFmtId="2" fontId="53" fillId="0" borderId="30" xfId="60" applyNumberFormat="1" applyFont="1" applyFill="1" applyBorder="1" applyAlignment="1">
      <alignment horizontal="center"/>
      <protection/>
    </xf>
    <xf numFmtId="2" fontId="53" fillId="0" borderId="31" xfId="60" applyNumberFormat="1" applyFont="1" applyFill="1" applyBorder="1" applyAlignment="1">
      <alignment horizontal="center"/>
      <protection/>
    </xf>
    <xf numFmtId="2" fontId="53" fillId="0" borderId="32" xfId="60" applyNumberFormat="1" applyFont="1" applyFill="1" applyBorder="1" applyAlignment="1">
      <alignment horizontal="center"/>
      <protection/>
    </xf>
    <xf numFmtId="3" fontId="53" fillId="0" borderId="36" xfId="60" applyNumberFormat="1" applyFont="1" applyFill="1" applyBorder="1" applyAlignment="1">
      <alignment horizontal="center" vertical="center" wrapText="1"/>
      <protection/>
    </xf>
    <xf numFmtId="2" fontId="53" fillId="0" borderId="0" xfId="60" applyNumberFormat="1" applyFont="1">
      <alignment/>
      <protection/>
    </xf>
    <xf numFmtId="0" fontId="53" fillId="0" borderId="0" xfId="60" applyFont="1">
      <alignment/>
      <protection/>
    </xf>
    <xf numFmtId="2" fontId="53" fillId="0" borderId="37" xfId="60" applyNumberFormat="1" applyFont="1" applyFill="1" applyBorder="1" applyAlignment="1">
      <alignment horizontal="center" vertical="top" wrapText="1"/>
      <protection/>
    </xf>
    <xf numFmtId="2" fontId="53" fillId="0" borderId="38" xfId="60" applyNumberFormat="1" applyFont="1" applyFill="1" applyBorder="1" applyAlignment="1">
      <alignment horizontal="center" vertical="top" wrapText="1"/>
      <protection/>
    </xf>
    <xf numFmtId="2" fontId="53" fillId="0" borderId="29" xfId="60" applyNumberFormat="1" applyFont="1" applyFill="1" applyBorder="1" applyAlignment="1">
      <alignment horizontal="center" vertical="top" wrapText="1"/>
      <protection/>
    </xf>
    <xf numFmtId="2" fontId="53" fillId="0" borderId="21" xfId="60" applyNumberFormat="1" applyFont="1" applyFill="1" applyBorder="1" applyAlignment="1">
      <alignment horizontal="center" vertical="top" wrapText="1"/>
      <protection/>
    </xf>
    <xf numFmtId="2" fontId="53" fillId="0" borderId="39" xfId="60" applyNumberFormat="1" applyFont="1" applyFill="1" applyBorder="1" applyAlignment="1">
      <alignment horizontal="center" vertical="top" wrapText="1"/>
      <protection/>
    </xf>
    <xf numFmtId="2" fontId="53" fillId="0" borderId="22" xfId="60" applyNumberFormat="1" applyFont="1" applyFill="1" applyBorder="1" applyAlignment="1">
      <alignment horizontal="center" vertical="top" wrapText="1"/>
      <protection/>
    </xf>
    <xf numFmtId="0" fontId="55" fillId="0" borderId="40" xfId="60" applyNumberFormat="1" applyFont="1" applyFill="1" applyBorder="1" applyAlignment="1">
      <alignment horizontal="center" wrapText="1"/>
      <protection/>
    </xf>
    <xf numFmtId="0" fontId="55" fillId="0" borderId="10" xfId="60" applyNumberFormat="1" applyFont="1" applyFill="1" applyBorder="1" applyAlignment="1">
      <alignment horizontal="center" wrapText="1"/>
      <protection/>
    </xf>
    <xf numFmtId="0" fontId="55" fillId="0" borderId="41" xfId="60" applyNumberFormat="1" applyFont="1" applyFill="1" applyBorder="1" applyAlignment="1">
      <alignment horizontal="center" wrapText="1"/>
      <protection/>
    </xf>
    <xf numFmtId="3" fontId="53" fillId="0" borderId="42" xfId="60" applyNumberFormat="1" applyFont="1" applyFill="1" applyBorder="1" applyAlignment="1">
      <alignment horizontal="center" vertical="center" wrapText="1"/>
      <protection/>
    </xf>
    <xf numFmtId="2" fontId="55" fillId="0" borderId="0" xfId="60" applyNumberFormat="1" applyFont="1">
      <alignment/>
      <protection/>
    </xf>
    <xf numFmtId="2" fontId="55" fillId="0" borderId="0" xfId="60" applyNumberFormat="1" applyFont="1" applyAlignment="1">
      <alignment horizontal="center"/>
      <protection/>
    </xf>
    <xf numFmtId="0" fontId="55" fillId="0" borderId="0" xfId="60" applyFont="1" applyAlignment="1">
      <alignment horizontal="center"/>
      <protection/>
    </xf>
    <xf numFmtId="0" fontId="55" fillId="0" borderId="0" xfId="60" applyFont="1">
      <alignment/>
      <protection/>
    </xf>
    <xf numFmtId="0" fontId="56" fillId="0" borderId="33" xfId="0" applyFont="1" applyBorder="1" applyAlignment="1">
      <alignment/>
    </xf>
    <xf numFmtId="0" fontId="56" fillId="0" borderId="34" xfId="0" applyFont="1" applyBorder="1" applyAlignment="1">
      <alignment wrapText="1"/>
    </xf>
    <xf numFmtId="0" fontId="0" fillId="0" borderId="4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0" fillId="0" borderId="34" xfId="0" applyFont="1" applyBorder="1" applyAlignment="1">
      <alignment wrapText="1"/>
    </xf>
    <xf numFmtId="0" fontId="0" fillId="0" borderId="34" xfId="0" applyBorder="1" applyAlignment="1">
      <alignment horizontal="right" wrapText="1"/>
    </xf>
    <xf numFmtId="0" fontId="0" fillId="0" borderId="40" xfId="0" applyBorder="1" applyAlignment="1">
      <alignment/>
    </xf>
    <xf numFmtId="0" fontId="0" fillId="0" borderId="10" xfId="0" applyBorder="1" applyAlignment="1">
      <alignment/>
    </xf>
    <xf numFmtId="0" fontId="0" fillId="0" borderId="41" xfId="0" applyBorder="1" applyAlignment="1">
      <alignment/>
    </xf>
    <xf numFmtId="0" fontId="0" fillId="0" borderId="33" xfId="0" applyBorder="1" applyAlignment="1">
      <alignment/>
    </xf>
    <xf numFmtId="0" fontId="0" fillId="0" borderId="34" xfId="0" applyBorder="1" applyAlignment="1">
      <alignment wrapText="1"/>
    </xf>
    <xf numFmtId="1" fontId="0" fillId="0" borderId="10" xfId="0" applyNumberFormat="1" applyBorder="1" applyAlignment="1">
      <alignment/>
    </xf>
    <xf numFmtId="2" fontId="0" fillId="0" borderId="33" xfId="0" applyNumberFormat="1" applyBorder="1" applyAlignment="1">
      <alignment/>
    </xf>
    <xf numFmtId="0" fontId="56" fillId="0" borderId="34" xfId="0" applyFont="1" applyBorder="1" applyAlignment="1">
      <alignment horizontal="right" wrapText="1"/>
    </xf>
    <xf numFmtId="0" fontId="57" fillId="0" borderId="34" xfId="0" applyFont="1" applyBorder="1" applyAlignment="1">
      <alignment wrapText="1"/>
    </xf>
    <xf numFmtId="0" fontId="56" fillId="0" borderId="43" xfId="0" applyFont="1" applyBorder="1" applyAlignment="1">
      <alignment horizontal="center"/>
    </xf>
    <xf numFmtId="0" fontId="56" fillId="0" borderId="16" xfId="0" applyFont="1" applyBorder="1" applyAlignment="1">
      <alignment horizontal="center"/>
    </xf>
    <xf numFmtId="0" fontId="56" fillId="0" borderId="34" xfId="0" applyFont="1" applyBorder="1" applyAlignment="1">
      <alignment horizontal="center"/>
    </xf>
    <xf numFmtId="0" fontId="56" fillId="0" borderId="0" xfId="0" applyFont="1" applyBorder="1" applyAlignment="1">
      <alignment/>
    </xf>
    <xf numFmtId="0" fontId="56" fillId="0" borderId="40" xfId="0" applyFont="1" applyBorder="1" applyAlignment="1">
      <alignment/>
    </xf>
    <xf numFmtId="0" fontId="56" fillId="0" borderId="10" xfId="0" applyFont="1" applyBorder="1" applyAlignment="1">
      <alignment/>
    </xf>
    <xf numFmtId="0" fontId="56" fillId="0" borderId="41" xfId="0" applyFont="1" applyBorder="1" applyAlignment="1">
      <alignment/>
    </xf>
    <xf numFmtId="0" fontId="56" fillId="0" borderId="34" xfId="0" applyFont="1" applyBorder="1" applyAlignment="1">
      <alignment horizontal="center" wrapText="1"/>
    </xf>
    <xf numFmtId="0" fontId="56" fillId="0" borderId="17" xfId="0" applyFont="1" applyBorder="1" applyAlignment="1">
      <alignment horizontal="right"/>
    </xf>
    <xf numFmtId="0" fontId="0" fillId="0" borderId="10"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191" fontId="0" fillId="0" borderId="33" xfId="0" applyNumberFormat="1" applyBorder="1" applyAlignment="1">
      <alignment/>
    </xf>
    <xf numFmtId="0" fontId="0" fillId="0" borderId="14" xfId="0" applyBorder="1" applyAlignment="1">
      <alignment horizontal="center"/>
    </xf>
    <xf numFmtId="0" fontId="0" fillId="0" borderId="17" xfId="0" applyBorder="1" applyAlignment="1">
      <alignment horizontal="center"/>
    </xf>
    <xf numFmtId="2" fontId="55" fillId="0" borderId="17" xfId="60" applyNumberFormat="1" applyFont="1" applyFill="1" applyBorder="1">
      <alignment/>
      <protection/>
    </xf>
    <xf numFmtId="0" fontId="0" fillId="0" borderId="14" xfId="0" applyBorder="1" applyAlignment="1">
      <alignment/>
    </xf>
    <xf numFmtId="0" fontId="0" fillId="0" borderId="17" xfId="0" applyBorder="1" applyAlignment="1">
      <alignment/>
    </xf>
    <xf numFmtId="0" fontId="56" fillId="0" borderId="44" xfId="0" applyFont="1" applyBorder="1" applyAlignment="1">
      <alignment/>
    </xf>
    <xf numFmtId="0" fontId="56" fillId="0" borderId="0" xfId="0" applyFont="1" applyBorder="1" applyAlignment="1">
      <alignment horizontal="right" wrapText="1"/>
    </xf>
    <xf numFmtId="0" fontId="56" fillId="0" borderId="0" xfId="0" applyFont="1" applyFill="1" applyBorder="1" applyAlignment="1">
      <alignment/>
    </xf>
    <xf numFmtId="0" fontId="56" fillId="0" borderId="14" xfId="0" applyFont="1" applyBorder="1" applyAlignment="1">
      <alignment horizontal="center"/>
    </xf>
    <xf numFmtId="0" fontId="56" fillId="0" borderId="17" xfId="0" applyFont="1" applyBorder="1" applyAlignment="1">
      <alignment horizontal="center"/>
    </xf>
    <xf numFmtId="2" fontId="55" fillId="0" borderId="10" xfId="60" applyNumberFormat="1" applyFont="1" applyFill="1" applyBorder="1" applyAlignment="1">
      <alignment horizontal="center" vertical="top" wrapText="1"/>
      <protection/>
    </xf>
    <xf numFmtId="0" fontId="58" fillId="0" borderId="10" xfId="59" applyFont="1" applyBorder="1" applyAlignment="1">
      <alignment horizontal="center"/>
      <protection/>
    </xf>
    <xf numFmtId="0" fontId="58" fillId="0" borderId="10" xfId="59" applyFont="1" applyBorder="1" applyAlignment="1">
      <alignment horizontal="left"/>
      <protection/>
    </xf>
    <xf numFmtId="0" fontId="58" fillId="0" borderId="10" xfId="59" applyFont="1" applyBorder="1">
      <alignment/>
      <protection/>
    </xf>
    <xf numFmtId="2" fontId="0" fillId="0" borderId="10" xfId="0" applyNumberFormat="1" applyBorder="1" applyAlignment="1">
      <alignment/>
    </xf>
    <xf numFmtId="2" fontId="0" fillId="0" borderId="0" xfId="0" applyNumberFormat="1" applyAlignment="1">
      <alignment/>
    </xf>
    <xf numFmtId="192" fontId="0" fillId="0" borderId="0" xfId="0" applyNumberFormat="1" applyAlignment="1">
      <alignment/>
    </xf>
    <xf numFmtId="0" fontId="59" fillId="0" borderId="0" xfId="0" applyFont="1" applyAlignment="1">
      <alignment horizontal="left" indent="6"/>
    </xf>
    <xf numFmtId="0" fontId="91" fillId="0" borderId="45" xfId="0" applyFont="1" applyBorder="1" applyAlignment="1">
      <alignment horizontal="center" vertical="top" wrapText="1"/>
    </xf>
    <xf numFmtId="0" fontId="91" fillId="0" borderId="46" xfId="0" applyFont="1" applyBorder="1" applyAlignment="1">
      <alignment horizontal="center" vertical="top" wrapText="1"/>
    </xf>
    <xf numFmtId="0" fontId="91" fillId="0" borderId="47" xfId="0" applyFont="1" applyBorder="1" applyAlignment="1">
      <alignment horizontal="center" vertical="top" wrapText="1"/>
    </xf>
    <xf numFmtId="0" fontId="92" fillId="0" borderId="48" xfId="0" applyFont="1" applyBorder="1" applyAlignment="1">
      <alignment horizontal="center" vertical="top" wrapText="1"/>
    </xf>
    <xf numFmtId="0" fontId="92" fillId="0" borderId="49" xfId="0" applyFont="1" applyBorder="1" applyAlignment="1">
      <alignment horizontal="center" vertical="top" wrapText="1"/>
    </xf>
    <xf numFmtId="0" fontId="59" fillId="0" borderId="0" xfId="0" applyFont="1" applyAlignment="1">
      <alignment/>
    </xf>
    <xf numFmtId="0" fontId="91" fillId="0" borderId="50" xfId="0" applyFont="1" applyBorder="1" applyAlignment="1">
      <alignment horizontal="center" vertical="top" wrapText="1"/>
    </xf>
    <xf numFmtId="0" fontId="59" fillId="0" borderId="51" xfId="0" applyFont="1" applyBorder="1" applyAlignment="1">
      <alignment horizontal="center" vertical="top" wrapText="1"/>
    </xf>
    <xf numFmtId="0" fontId="59" fillId="0" borderId="52" xfId="0" applyFont="1" applyBorder="1" applyAlignment="1">
      <alignment horizontal="center" vertical="top" wrapText="1"/>
    </xf>
    <xf numFmtId="0" fontId="59" fillId="0" borderId="53" xfId="0" applyFont="1" applyBorder="1" applyAlignment="1">
      <alignment horizontal="center" vertical="top" wrapText="1"/>
    </xf>
    <xf numFmtId="0" fontId="61" fillId="0" borderId="54" xfId="0" applyFont="1" applyBorder="1" applyAlignment="1">
      <alignment vertical="top" wrapText="1"/>
    </xf>
    <xf numFmtId="0" fontId="61" fillId="0" borderId="51" xfId="0" applyFont="1" applyBorder="1" applyAlignment="1">
      <alignment horizontal="center" vertical="top" wrapText="1"/>
    </xf>
    <xf numFmtId="0" fontId="61" fillId="0" borderId="52" xfId="0" applyFont="1" applyBorder="1" applyAlignment="1">
      <alignment horizontal="center" vertical="top" wrapText="1"/>
    </xf>
    <xf numFmtId="0" fontId="61" fillId="0" borderId="53" xfId="0" applyFont="1" applyBorder="1" applyAlignment="1">
      <alignment horizontal="center" vertical="top" wrapText="1"/>
    </xf>
    <xf numFmtId="0" fontId="61" fillId="0" borderId="55" xfId="0" applyFont="1" applyBorder="1" applyAlignment="1">
      <alignment vertical="top" wrapText="1"/>
    </xf>
    <xf numFmtId="0" fontId="61" fillId="0" borderId="56" xfId="0" applyFont="1" applyBorder="1" applyAlignment="1">
      <alignment vertical="top" wrapText="1"/>
    </xf>
    <xf numFmtId="0" fontId="61" fillId="0" borderId="55" xfId="0" applyFont="1" applyBorder="1" applyAlignment="1">
      <alignment horizontal="center" vertical="top" wrapText="1"/>
    </xf>
    <xf numFmtId="0" fontId="62"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2" xfId="66"/>
    <cellStyle name="Title" xfId="67"/>
    <cellStyle name="Total" xfId="68"/>
    <cellStyle name="Warning Text" xfId="69"/>
  </cellStyles>
  <dxfs count="3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1" sqref="A1"/>
    </sheetView>
  </sheetViews>
  <sheetFormatPr defaultColWidth="9.140625" defaultRowHeight="15"/>
  <cols>
    <col min="1" max="1" width="7.28125" style="0" customWidth="1"/>
    <col min="2" max="2" width="45.57421875" style="0" customWidth="1"/>
    <col min="3" max="3" width="19.28125" style="0" bestFit="1" customWidth="1"/>
    <col min="4" max="4" width="19.28125" style="0" customWidth="1"/>
    <col min="5" max="5" width="20.421875" style="0" customWidth="1"/>
    <col min="6" max="6" width="21.57421875" style="0" customWidth="1"/>
    <col min="7" max="7" width="18.00390625" style="0" customWidth="1"/>
    <col min="8" max="8" width="14.140625" style="0" customWidth="1"/>
  </cols>
  <sheetData>
    <row r="1" spans="1:9" ht="15">
      <c r="A1" s="10"/>
      <c r="G1" s="11"/>
      <c r="I1" s="49"/>
    </row>
    <row r="2" spans="1:9" ht="15">
      <c r="A2" s="65" t="s">
        <v>105</v>
      </c>
      <c r="B2" s="65"/>
      <c r="C2" s="65"/>
      <c r="D2" s="65"/>
      <c r="E2" s="65"/>
      <c r="F2" s="65"/>
      <c r="G2" s="65"/>
      <c r="I2" s="49"/>
    </row>
    <row r="3" spans="1:9" ht="15">
      <c r="A3" s="12"/>
      <c r="B3" s="66" t="s">
        <v>0</v>
      </c>
      <c r="C3" s="66"/>
      <c r="D3" s="66"/>
      <c r="E3" s="66"/>
      <c r="F3" s="66"/>
      <c r="G3" s="66"/>
      <c r="I3" s="49"/>
    </row>
    <row r="4" spans="1:9" ht="26.25" customHeight="1">
      <c r="A4" s="39" t="s">
        <v>1</v>
      </c>
      <c r="B4" s="40" t="s">
        <v>2</v>
      </c>
      <c r="C4" s="40" t="s">
        <v>3</v>
      </c>
      <c r="D4" s="41" t="s">
        <v>4</v>
      </c>
      <c r="E4" s="41" t="s">
        <v>5</v>
      </c>
      <c r="F4" s="42" t="s">
        <v>6</v>
      </c>
      <c r="G4" s="43" t="s">
        <v>7</v>
      </c>
      <c r="H4" s="43" t="s">
        <v>98</v>
      </c>
      <c r="I4" s="49"/>
    </row>
    <row r="5" spans="1:9" ht="15">
      <c r="A5" s="13"/>
      <c r="B5" s="14"/>
      <c r="C5" s="14"/>
      <c r="D5" s="14"/>
      <c r="E5" s="15"/>
      <c r="F5" s="16"/>
      <c r="G5" s="17"/>
      <c r="H5" s="55"/>
      <c r="I5" s="49"/>
    </row>
    <row r="6" spans="1:9" ht="15">
      <c r="A6" s="18"/>
      <c r="B6" s="19" t="s">
        <v>83</v>
      </c>
      <c r="C6" s="20"/>
      <c r="D6" s="20"/>
      <c r="E6" s="21"/>
      <c r="F6" s="21"/>
      <c r="G6" s="22"/>
      <c r="H6" s="55"/>
      <c r="I6" s="49"/>
    </row>
    <row r="7" spans="1:10" ht="15">
      <c r="A7" s="18">
        <v>1</v>
      </c>
      <c r="B7" s="23" t="s">
        <v>8</v>
      </c>
      <c r="C7" s="20" t="s">
        <v>85</v>
      </c>
      <c r="D7" s="20" t="s">
        <v>9</v>
      </c>
      <c r="E7" s="21">
        <v>547</v>
      </c>
      <c r="F7" s="21">
        <v>6941.2754408</v>
      </c>
      <c r="G7" s="31">
        <v>18.60023433811076</v>
      </c>
      <c r="H7" s="56">
        <v>0</v>
      </c>
      <c r="I7" s="49"/>
      <c r="J7" s="49"/>
    </row>
    <row r="8" spans="1:10" ht="15">
      <c r="A8" s="18">
        <v>2</v>
      </c>
      <c r="B8" s="23" t="s">
        <v>10</v>
      </c>
      <c r="C8" s="20" t="s">
        <v>86</v>
      </c>
      <c r="D8" s="20" t="s">
        <v>11</v>
      </c>
      <c r="E8" s="21">
        <v>200</v>
      </c>
      <c r="F8" s="21">
        <v>2532.116857</v>
      </c>
      <c r="G8" s="31">
        <v>6.785203571499871</v>
      </c>
      <c r="H8" s="56">
        <v>0</v>
      </c>
      <c r="I8" s="49"/>
      <c r="J8" s="49"/>
    </row>
    <row r="9" spans="1:10" ht="15">
      <c r="A9" s="18">
        <v>3</v>
      </c>
      <c r="B9" s="23" t="s">
        <v>12</v>
      </c>
      <c r="C9" s="20" t="s">
        <v>87</v>
      </c>
      <c r="D9" s="20" t="s">
        <v>13</v>
      </c>
      <c r="E9" s="21">
        <v>100</v>
      </c>
      <c r="F9" s="21">
        <v>678.6865232</v>
      </c>
      <c r="G9" s="31">
        <v>1.8186468007647207</v>
      </c>
      <c r="H9" s="56">
        <v>0.1425</v>
      </c>
      <c r="I9" s="49"/>
      <c r="J9" s="49"/>
    </row>
    <row r="10" spans="1:10" ht="15">
      <c r="A10" s="18">
        <v>4</v>
      </c>
      <c r="B10" s="23" t="s">
        <v>14</v>
      </c>
      <c r="C10" s="20" t="s">
        <v>88</v>
      </c>
      <c r="D10" s="20" t="s">
        <v>15</v>
      </c>
      <c r="E10" s="21">
        <v>117143</v>
      </c>
      <c r="F10" s="21">
        <v>154.8798119</v>
      </c>
      <c r="G10" s="31">
        <v>0.41502470549569426</v>
      </c>
      <c r="H10" s="56">
        <v>0.1175</v>
      </c>
      <c r="I10" s="49"/>
      <c r="J10" s="49"/>
    </row>
    <row r="11" spans="1:10" ht="15">
      <c r="A11" s="18"/>
      <c r="B11" s="23"/>
      <c r="C11" s="20"/>
      <c r="D11" s="20"/>
      <c r="E11" s="21"/>
      <c r="F11" s="21"/>
      <c r="G11" s="24"/>
      <c r="H11" s="56"/>
      <c r="I11" s="49"/>
      <c r="J11" s="49"/>
    </row>
    <row r="12" spans="1:10" ht="15">
      <c r="A12" s="18"/>
      <c r="B12" s="19" t="s">
        <v>16</v>
      </c>
      <c r="C12" s="23"/>
      <c r="D12" s="23"/>
      <c r="E12" s="23"/>
      <c r="F12" s="23"/>
      <c r="G12" s="23"/>
      <c r="H12" s="56"/>
      <c r="I12" s="49"/>
      <c r="J12" s="49"/>
    </row>
    <row r="13" spans="1:10" ht="15">
      <c r="A13" s="18">
        <v>5</v>
      </c>
      <c r="B13" s="23" t="s">
        <v>103</v>
      </c>
      <c r="C13" s="20" t="s">
        <v>90</v>
      </c>
      <c r="D13" s="20" t="s">
        <v>17</v>
      </c>
      <c r="E13" s="21">
        <v>578</v>
      </c>
      <c r="F13" s="21">
        <v>2527.1462669</v>
      </c>
      <c r="G13" s="31">
        <v>6.771884097082349</v>
      </c>
      <c r="H13" s="56">
        <v>0</v>
      </c>
      <c r="I13" s="49"/>
      <c r="J13" s="49"/>
    </row>
    <row r="14" spans="1:10" ht="15">
      <c r="A14" s="18">
        <v>6</v>
      </c>
      <c r="B14" s="23" t="s">
        <v>100</v>
      </c>
      <c r="C14" s="20" t="s">
        <v>90</v>
      </c>
      <c r="D14" s="20" t="s">
        <v>18</v>
      </c>
      <c r="E14" s="21">
        <v>340</v>
      </c>
      <c r="F14" s="21">
        <v>850</v>
      </c>
      <c r="G14" s="31">
        <v>2.2777080843764903</v>
      </c>
      <c r="H14" s="56">
        <v>0</v>
      </c>
      <c r="I14" s="49"/>
      <c r="J14" s="49"/>
    </row>
    <row r="15" spans="1:10" ht="15">
      <c r="A15" s="18">
        <v>7</v>
      </c>
      <c r="B15" s="23" t="s">
        <v>99</v>
      </c>
      <c r="C15" s="20" t="s">
        <v>90</v>
      </c>
      <c r="D15" s="20" t="s">
        <v>19</v>
      </c>
      <c r="E15" s="21">
        <v>150</v>
      </c>
      <c r="F15" s="21">
        <v>367.252351</v>
      </c>
      <c r="G15" s="31">
        <v>0.9841101751517322</v>
      </c>
      <c r="H15" s="56">
        <v>0</v>
      </c>
      <c r="I15" s="49"/>
      <c r="J15" s="49"/>
    </row>
    <row r="16" spans="1:10" ht="15">
      <c r="A16" s="18">
        <v>8</v>
      </c>
      <c r="B16" s="23" t="s">
        <v>20</v>
      </c>
      <c r="C16" s="20" t="s">
        <v>94</v>
      </c>
      <c r="D16" s="20" t="s">
        <v>21</v>
      </c>
      <c r="E16" s="21">
        <v>113</v>
      </c>
      <c r="F16" s="21">
        <v>142.0336473</v>
      </c>
      <c r="G16" s="31">
        <v>0.38060139612786953</v>
      </c>
      <c r="H16" s="56">
        <v>0.135</v>
      </c>
      <c r="I16" s="49"/>
      <c r="J16" s="49"/>
    </row>
    <row r="17" spans="1:10" ht="15">
      <c r="A17" s="18">
        <v>9</v>
      </c>
      <c r="B17" s="23" t="s">
        <v>99</v>
      </c>
      <c r="C17" s="20" t="s">
        <v>90</v>
      </c>
      <c r="D17" s="20" t="s">
        <v>22</v>
      </c>
      <c r="E17" s="21">
        <v>20</v>
      </c>
      <c r="F17" s="21">
        <v>48.7250149</v>
      </c>
      <c r="G17" s="31">
        <v>0.13056630629305288</v>
      </c>
      <c r="H17" s="56">
        <v>0</v>
      </c>
      <c r="I17" s="49"/>
      <c r="J17" s="49"/>
    </row>
    <row r="18" spans="1:10" ht="15">
      <c r="A18" s="18"/>
      <c r="B18" s="23"/>
      <c r="C18" s="20"/>
      <c r="D18" s="20"/>
      <c r="E18" s="21"/>
      <c r="F18" s="21"/>
      <c r="G18" s="31"/>
      <c r="H18" s="56"/>
      <c r="I18" s="49"/>
      <c r="J18" s="49"/>
    </row>
    <row r="19" spans="1:10" ht="15">
      <c r="A19" s="18"/>
      <c r="B19" s="19" t="s">
        <v>84</v>
      </c>
      <c r="C19" s="20"/>
      <c r="D19" s="20"/>
      <c r="E19" s="21"/>
      <c r="F19" s="21"/>
      <c r="G19" s="31"/>
      <c r="H19" s="56"/>
      <c r="I19" s="49"/>
      <c r="J19" s="49"/>
    </row>
    <row r="20" spans="1:10" ht="15">
      <c r="A20" s="18">
        <v>10</v>
      </c>
      <c r="B20" s="23" t="s">
        <v>23</v>
      </c>
      <c r="C20" s="20" t="s">
        <v>26</v>
      </c>
      <c r="D20" s="20" t="s">
        <v>24</v>
      </c>
      <c r="E20" s="21">
        <v>500</v>
      </c>
      <c r="F20" s="21">
        <v>2435.0137097</v>
      </c>
      <c r="G20" s="31">
        <v>6.525000484883857</v>
      </c>
      <c r="H20" s="56">
        <v>0.0762193396226415</v>
      </c>
      <c r="I20" s="49"/>
      <c r="J20" s="49"/>
    </row>
    <row r="21" spans="1:10" ht="15">
      <c r="A21" s="18">
        <v>11</v>
      </c>
      <c r="B21" s="23" t="s">
        <v>25</v>
      </c>
      <c r="C21" s="20" t="s">
        <v>26</v>
      </c>
      <c r="D21" s="20" t="s">
        <v>27</v>
      </c>
      <c r="E21" s="21">
        <v>390</v>
      </c>
      <c r="F21" s="21">
        <v>1914.5673284</v>
      </c>
      <c r="G21" s="31">
        <v>5.130382919976211</v>
      </c>
      <c r="H21" s="56">
        <v>0.04545294871794872</v>
      </c>
      <c r="I21" s="49"/>
      <c r="J21" s="49"/>
    </row>
    <row r="22" spans="1:10" ht="15">
      <c r="A22" s="18">
        <v>12</v>
      </c>
      <c r="B22" s="23" t="s">
        <v>28</v>
      </c>
      <c r="C22" s="20" t="s">
        <v>29</v>
      </c>
      <c r="D22" s="20" t="s">
        <v>30</v>
      </c>
      <c r="E22" s="21">
        <v>163</v>
      </c>
      <c r="F22" s="21">
        <v>806.5901974</v>
      </c>
      <c r="G22" s="31">
        <v>2.1613847216433046</v>
      </c>
      <c r="H22" s="56">
        <v>0.05235552147239264</v>
      </c>
      <c r="I22" s="49"/>
      <c r="J22" s="49"/>
    </row>
    <row r="23" spans="1:10" ht="15">
      <c r="A23" s="18">
        <v>13</v>
      </c>
      <c r="B23" s="23" t="s">
        <v>97</v>
      </c>
      <c r="C23" s="20" t="s">
        <v>26</v>
      </c>
      <c r="D23" s="20" t="s">
        <v>31</v>
      </c>
      <c r="E23" s="21">
        <v>159</v>
      </c>
      <c r="F23" s="21">
        <v>787.7210454</v>
      </c>
      <c r="G23" s="31">
        <v>2.110821874518918</v>
      </c>
      <c r="H23" s="56">
        <v>0.05348483018867924</v>
      </c>
      <c r="I23" s="49"/>
      <c r="J23" s="49"/>
    </row>
    <row r="24" spans="1:10" ht="15">
      <c r="A24" s="18">
        <v>14</v>
      </c>
      <c r="B24" s="23" t="s">
        <v>23</v>
      </c>
      <c r="C24" s="20" t="s">
        <v>26</v>
      </c>
      <c r="D24" s="20" t="s">
        <v>32</v>
      </c>
      <c r="E24" s="21">
        <v>159</v>
      </c>
      <c r="F24" s="21">
        <v>786.8161136</v>
      </c>
      <c r="G24" s="31">
        <v>2.1083969680757777</v>
      </c>
      <c r="H24" s="56">
        <v>0.0762193396226415</v>
      </c>
      <c r="I24" s="49"/>
      <c r="J24" s="49"/>
    </row>
    <row r="25" spans="1:8" ht="15">
      <c r="A25" s="18"/>
      <c r="B25" s="23"/>
      <c r="C25" s="20"/>
      <c r="D25" s="20"/>
      <c r="E25" s="21"/>
      <c r="F25" s="21"/>
      <c r="G25" s="31"/>
      <c r="H25" s="56"/>
    </row>
    <row r="26" spans="1:8" ht="15">
      <c r="A26" s="18"/>
      <c r="B26" s="19"/>
      <c r="C26" s="20"/>
      <c r="D26" s="20"/>
      <c r="E26" s="21"/>
      <c r="F26" s="21"/>
      <c r="G26" s="31"/>
      <c r="H26" s="56"/>
    </row>
    <row r="27" spans="1:8" ht="15">
      <c r="A27" s="34"/>
      <c r="B27" s="35" t="s">
        <v>33</v>
      </c>
      <c r="C27" s="36"/>
      <c r="D27" s="36"/>
      <c r="E27" s="37">
        <v>0</v>
      </c>
      <c r="F27" s="37">
        <v>20972.824307500003</v>
      </c>
      <c r="G27" s="38">
        <v>56.199966444000616</v>
      </c>
      <c r="H27" s="56"/>
    </row>
    <row r="28" spans="1:8" ht="15">
      <c r="A28" s="13"/>
      <c r="B28" s="19" t="s">
        <v>34</v>
      </c>
      <c r="C28" s="14"/>
      <c r="D28" s="14"/>
      <c r="E28" s="15"/>
      <c r="F28" s="16"/>
      <c r="G28" s="17"/>
      <c r="H28" s="56"/>
    </row>
    <row r="29" spans="1:8" ht="15">
      <c r="A29" s="18"/>
      <c r="B29" s="23" t="s">
        <v>34</v>
      </c>
      <c r="C29" s="20"/>
      <c r="D29" s="20"/>
      <c r="E29" s="21"/>
      <c r="F29" s="21">
        <v>16215.9506992</v>
      </c>
      <c r="G29" s="31">
        <v>43.45</v>
      </c>
      <c r="H29" s="56">
        <v>0.0239</v>
      </c>
    </row>
    <row r="30" spans="1:8" ht="15">
      <c r="A30" s="34"/>
      <c r="B30" s="35" t="s">
        <v>33</v>
      </c>
      <c r="C30" s="36"/>
      <c r="D30" s="36"/>
      <c r="E30" s="44"/>
      <c r="F30" s="37">
        <v>16215.951</v>
      </c>
      <c r="G30" s="38">
        <v>43.45</v>
      </c>
      <c r="H30" s="56"/>
    </row>
    <row r="31" spans="1:8" ht="15">
      <c r="A31" s="25"/>
      <c r="B31" s="28" t="s">
        <v>35</v>
      </c>
      <c r="C31" s="26"/>
      <c r="D31" s="26"/>
      <c r="E31" s="27"/>
      <c r="F31" s="29"/>
      <c r="G31" s="30"/>
      <c r="H31" s="56"/>
    </row>
    <row r="32" spans="1:8" ht="15">
      <c r="A32" s="25"/>
      <c r="B32" s="28" t="s">
        <v>36</v>
      </c>
      <c r="C32" s="26"/>
      <c r="D32" s="26"/>
      <c r="E32" s="27"/>
      <c r="F32" s="21">
        <f>XDO_?ST_MARKET_VALUE_4?-XDO_?ST_MARKET_VALUE_3?-F27</f>
        <v>129.43969249999282</v>
      </c>
      <c r="G32" s="31">
        <v>0.3468539224075772</v>
      </c>
      <c r="H32" s="56"/>
    </row>
    <row r="33" spans="1:8" ht="15">
      <c r="A33" s="34"/>
      <c r="B33" s="45" t="s">
        <v>33</v>
      </c>
      <c r="C33" s="36"/>
      <c r="D33" s="36"/>
      <c r="E33" s="44"/>
      <c r="F33" s="37">
        <v>129.43969249999282</v>
      </c>
      <c r="G33" s="38">
        <v>0.3468539224075772</v>
      </c>
      <c r="H33" s="56"/>
    </row>
    <row r="34" spans="1:8" ht="15">
      <c r="A34" s="46"/>
      <c r="B34" s="48" t="s">
        <v>37</v>
      </c>
      <c r="C34" s="47"/>
      <c r="D34" s="47"/>
      <c r="E34" s="47"/>
      <c r="F34" s="32">
        <v>37318.215</v>
      </c>
      <c r="G34" s="33" t="s">
        <v>38</v>
      </c>
      <c r="H34" s="56"/>
    </row>
    <row r="38" ht="15">
      <c r="A38" t="s">
        <v>101</v>
      </c>
    </row>
    <row r="39" ht="15">
      <c r="A39" t="s">
        <v>102</v>
      </c>
    </row>
    <row r="41" spans="1:7" ht="30.75" customHeight="1">
      <c r="A41" s="63" t="s">
        <v>112</v>
      </c>
      <c r="B41" s="67" t="s">
        <v>113</v>
      </c>
      <c r="C41" s="67"/>
      <c r="D41" s="67"/>
      <c r="E41" s="67"/>
      <c r="F41" s="67"/>
      <c r="G41" s="68"/>
    </row>
  </sheetData>
  <sheetProtection/>
  <mergeCells count="3">
    <mergeCell ref="A2:G2"/>
    <mergeCell ref="B3:G3"/>
    <mergeCell ref="B41:G41"/>
  </mergeCells>
  <conditionalFormatting sqref="C27:D27 C30:E33 F31">
    <cfRule type="cellIs" priority="1" dxfId="29" operator="lessThan" stopIfTrue="1">
      <formula>0</formula>
    </cfRule>
  </conditionalFormatting>
  <conditionalFormatting sqref="G31">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4"/>
  <sheetViews>
    <sheetView zoomScalePageLayoutView="0" workbookViewId="0" topLeftCell="A1">
      <selection activeCell="J12" sqref="J12"/>
    </sheetView>
  </sheetViews>
  <sheetFormatPr defaultColWidth="9.140625" defaultRowHeight="15"/>
  <cols>
    <col min="1" max="1" width="7.28125" style="0" customWidth="1"/>
    <col min="2" max="2" width="41.281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107</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8" ht="15">
      <c r="A7" s="18">
        <v>1</v>
      </c>
      <c r="B7" s="23" t="s">
        <v>10</v>
      </c>
      <c r="C7" s="20" t="s">
        <v>86</v>
      </c>
      <c r="D7" s="20" t="s">
        <v>40</v>
      </c>
      <c r="E7" s="21">
        <v>338</v>
      </c>
      <c r="F7" s="21">
        <v>4279.2774883</v>
      </c>
      <c r="G7" s="31">
        <v>31.89</v>
      </c>
      <c r="H7" s="56">
        <v>0</v>
      </c>
    </row>
    <row r="8" spans="1:8" ht="15">
      <c r="A8" s="18">
        <v>2</v>
      </c>
      <c r="B8" s="23" t="s">
        <v>12</v>
      </c>
      <c r="C8" s="20" t="s">
        <v>87</v>
      </c>
      <c r="D8" s="20" t="s">
        <v>54</v>
      </c>
      <c r="E8" s="21">
        <v>250</v>
      </c>
      <c r="F8" s="21">
        <v>2559.8920494</v>
      </c>
      <c r="G8" s="31">
        <v>19.07</v>
      </c>
      <c r="H8" s="56">
        <v>0.1425</v>
      </c>
    </row>
    <row r="9" spans="1:8" ht="15">
      <c r="A9" s="18"/>
      <c r="B9" s="23"/>
      <c r="C9" s="20"/>
      <c r="D9" s="20"/>
      <c r="E9" s="21"/>
      <c r="F9" s="21"/>
      <c r="G9" s="24"/>
      <c r="H9" s="56"/>
    </row>
    <row r="10" spans="1:8" ht="15">
      <c r="A10" s="18"/>
      <c r="B10" s="19" t="s">
        <v>16</v>
      </c>
      <c r="C10" s="23"/>
      <c r="D10" s="23"/>
      <c r="E10" s="23"/>
      <c r="F10" s="23"/>
      <c r="G10" s="23"/>
      <c r="H10" s="56"/>
    </row>
    <row r="11" spans="1:8" ht="15">
      <c r="A11" s="18">
        <v>3</v>
      </c>
      <c r="B11" s="23" t="s">
        <v>42</v>
      </c>
      <c r="C11" s="20" t="s">
        <v>89</v>
      </c>
      <c r="D11" s="20" t="s">
        <v>55</v>
      </c>
      <c r="E11" s="21">
        <v>90</v>
      </c>
      <c r="F11" s="21">
        <v>900</v>
      </c>
      <c r="G11" s="31">
        <v>6.71</v>
      </c>
      <c r="H11" s="56">
        <v>0.1043</v>
      </c>
    </row>
    <row r="12" spans="1:8" ht="15">
      <c r="A12" s="18">
        <v>4</v>
      </c>
      <c r="B12" s="23" t="s">
        <v>99</v>
      </c>
      <c r="C12" s="20" t="s">
        <v>90</v>
      </c>
      <c r="D12" s="20" t="s">
        <v>19</v>
      </c>
      <c r="E12" s="21">
        <v>334</v>
      </c>
      <c r="F12" s="21">
        <v>806.9104831</v>
      </c>
      <c r="G12" s="31">
        <v>6.01</v>
      </c>
      <c r="H12" s="56">
        <v>0</v>
      </c>
    </row>
    <row r="13" spans="1:8" ht="15">
      <c r="A13" s="18">
        <v>5</v>
      </c>
      <c r="B13" s="23" t="s">
        <v>100</v>
      </c>
      <c r="C13" s="20" t="s">
        <v>90</v>
      </c>
      <c r="D13" s="20" t="s">
        <v>18</v>
      </c>
      <c r="E13" s="21">
        <v>228</v>
      </c>
      <c r="F13" s="21">
        <v>570</v>
      </c>
      <c r="G13" s="31">
        <v>4.25</v>
      </c>
      <c r="H13" s="56">
        <v>0</v>
      </c>
    </row>
    <row r="14" spans="1:8" ht="15">
      <c r="A14" s="18">
        <v>6</v>
      </c>
      <c r="B14" s="23" t="s">
        <v>56</v>
      </c>
      <c r="C14" s="20" t="s">
        <v>95</v>
      </c>
      <c r="D14" s="20" t="s">
        <v>57</v>
      </c>
      <c r="E14" s="21">
        <v>24</v>
      </c>
      <c r="F14" s="21">
        <v>240</v>
      </c>
      <c r="G14" s="31">
        <v>1.79</v>
      </c>
      <c r="H14" s="56">
        <v>0.107</v>
      </c>
    </row>
    <row r="15" spans="1:8" ht="15">
      <c r="A15" s="18">
        <v>7</v>
      </c>
      <c r="B15" s="23" t="s">
        <v>44</v>
      </c>
      <c r="C15" s="20" t="s">
        <v>90</v>
      </c>
      <c r="D15" s="20" t="s">
        <v>45</v>
      </c>
      <c r="E15" s="21">
        <v>16000</v>
      </c>
      <c r="F15" s="21">
        <v>160</v>
      </c>
      <c r="G15" s="31">
        <v>1.19</v>
      </c>
      <c r="H15" s="56">
        <v>0.1457</v>
      </c>
    </row>
    <row r="16" spans="1:8" ht="15">
      <c r="A16" s="18">
        <v>8</v>
      </c>
      <c r="B16" s="23" t="s">
        <v>58</v>
      </c>
      <c r="C16" s="20" t="s">
        <v>96</v>
      </c>
      <c r="D16" s="20" t="s">
        <v>59</v>
      </c>
      <c r="E16" s="21">
        <v>200</v>
      </c>
      <c r="F16" s="21">
        <v>117.5</v>
      </c>
      <c r="G16" s="31">
        <v>0.88</v>
      </c>
      <c r="H16" s="56">
        <v>0.16</v>
      </c>
    </row>
    <row r="17" spans="1:8" ht="15">
      <c r="A17" s="18">
        <v>9</v>
      </c>
      <c r="B17" s="23" t="s">
        <v>46</v>
      </c>
      <c r="C17" s="20" t="s">
        <v>91</v>
      </c>
      <c r="D17" s="20" t="s">
        <v>51</v>
      </c>
      <c r="E17" s="21">
        <v>11</v>
      </c>
      <c r="F17" s="21">
        <v>110</v>
      </c>
      <c r="G17" s="31">
        <v>0.82</v>
      </c>
      <c r="H17" s="56">
        <v>0.0965</v>
      </c>
    </row>
    <row r="18" spans="1:8" ht="15">
      <c r="A18" s="18">
        <v>10</v>
      </c>
      <c r="B18" s="23" t="s">
        <v>56</v>
      </c>
      <c r="C18" s="20" t="s">
        <v>95</v>
      </c>
      <c r="D18" s="20" t="s">
        <v>60</v>
      </c>
      <c r="E18" s="21">
        <v>10</v>
      </c>
      <c r="F18" s="21">
        <v>100</v>
      </c>
      <c r="G18" s="31">
        <v>0.75</v>
      </c>
      <c r="H18" s="56">
        <v>0.135</v>
      </c>
    </row>
    <row r="19" spans="1:8" ht="15">
      <c r="A19" s="18">
        <v>11</v>
      </c>
      <c r="B19" s="23" t="s">
        <v>46</v>
      </c>
      <c r="C19" s="20" t="s">
        <v>91</v>
      </c>
      <c r="D19" s="20" t="s">
        <v>50</v>
      </c>
      <c r="E19" s="21">
        <v>8</v>
      </c>
      <c r="F19" s="21">
        <v>80</v>
      </c>
      <c r="G19" s="31">
        <v>0.6</v>
      </c>
      <c r="H19" s="56">
        <v>0.0965</v>
      </c>
    </row>
    <row r="20" spans="1:8" ht="15">
      <c r="A20" s="18">
        <v>12</v>
      </c>
      <c r="B20" s="23" t="s">
        <v>46</v>
      </c>
      <c r="C20" s="20" t="s">
        <v>91</v>
      </c>
      <c r="D20" s="20" t="s">
        <v>61</v>
      </c>
      <c r="E20" s="21">
        <v>8</v>
      </c>
      <c r="F20" s="21">
        <v>80</v>
      </c>
      <c r="G20" s="31">
        <v>0.6</v>
      </c>
      <c r="H20" s="56">
        <v>0.0965</v>
      </c>
    </row>
    <row r="21" spans="1:8" ht="15">
      <c r="A21" s="18">
        <v>13</v>
      </c>
      <c r="B21" s="23" t="s">
        <v>103</v>
      </c>
      <c r="C21" s="20" t="s">
        <v>90</v>
      </c>
      <c r="D21" s="20" t="s">
        <v>17</v>
      </c>
      <c r="E21" s="21">
        <v>7</v>
      </c>
      <c r="F21" s="21">
        <v>30.2104707</v>
      </c>
      <c r="G21" s="31">
        <v>0.23</v>
      </c>
      <c r="H21" s="56">
        <v>0</v>
      </c>
    </row>
    <row r="22" spans="1:8" ht="15">
      <c r="A22" s="18">
        <v>14</v>
      </c>
      <c r="B22" s="23" t="s">
        <v>20</v>
      </c>
      <c r="C22" s="52" t="s">
        <v>94</v>
      </c>
      <c r="D22" s="20" t="s">
        <v>21</v>
      </c>
      <c r="E22" s="21">
        <v>18</v>
      </c>
      <c r="F22" s="21">
        <v>22.5</v>
      </c>
      <c r="G22" s="31">
        <v>0.17</v>
      </c>
      <c r="H22" s="56">
        <v>0.135</v>
      </c>
    </row>
    <row r="23" spans="1:8" ht="15">
      <c r="A23" s="18">
        <v>15</v>
      </c>
      <c r="B23" s="23" t="s">
        <v>99</v>
      </c>
      <c r="C23" s="20" t="s">
        <v>90</v>
      </c>
      <c r="D23" s="20" t="s">
        <v>22</v>
      </c>
      <c r="E23" s="21">
        <v>5</v>
      </c>
      <c r="F23" s="21">
        <v>12.0189866</v>
      </c>
      <c r="G23" s="31">
        <v>0.09</v>
      </c>
      <c r="H23" s="56">
        <v>0</v>
      </c>
    </row>
    <row r="24" spans="1:8" ht="15">
      <c r="A24" s="18"/>
      <c r="B24" s="23"/>
      <c r="C24" s="20"/>
      <c r="D24" s="20"/>
      <c r="E24" s="21"/>
      <c r="F24" s="21"/>
      <c r="G24" s="31"/>
      <c r="H24" s="56"/>
    </row>
    <row r="25" spans="1:8" ht="15">
      <c r="A25" s="18"/>
      <c r="B25" s="19" t="s">
        <v>84</v>
      </c>
      <c r="C25" s="20"/>
      <c r="D25" s="20"/>
      <c r="E25" s="21"/>
      <c r="F25" s="21"/>
      <c r="G25" s="31"/>
      <c r="H25" s="56"/>
    </row>
    <row r="26" spans="1:8" ht="15">
      <c r="A26" s="18">
        <v>16</v>
      </c>
      <c r="B26" s="23" t="s">
        <v>25</v>
      </c>
      <c r="C26" s="20" t="s">
        <v>26</v>
      </c>
      <c r="D26" s="20" t="s">
        <v>27</v>
      </c>
      <c r="E26" s="21">
        <v>79</v>
      </c>
      <c r="F26" s="21">
        <v>388.5403514</v>
      </c>
      <c r="G26" s="31">
        <v>2.9</v>
      </c>
      <c r="H26" s="56">
        <v>0.0455</v>
      </c>
    </row>
    <row r="27" spans="1:8" ht="15">
      <c r="A27" s="18">
        <v>17</v>
      </c>
      <c r="B27" s="23" t="s">
        <v>116</v>
      </c>
      <c r="C27" s="20" t="s">
        <v>26</v>
      </c>
      <c r="D27" s="20" t="s">
        <v>31</v>
      </c>
      <c r="E27" s="21">
        <v>41</v>
      </c>
      <c r="F27" s="21">
        <v>203.5629498</v>
      </c>
      <c r="G27" s="31">
        <v>1.52</v>
      </c>
      <c r="H27" s="56">
        <v>0.0536</v>
      </c>
    </row>
    <row r="28" spans="1:8" ht="15">
      <c r="A28" s="18">
        <v>18</v>
      </c>
      <c r="B28" s="23" t="s">
        <v>28</v>
      </c>
      <c r="C28" s="20" t="s">
        <v>29</v>
      </c>
      <c r="D28" s="20" t="s">
        <v>30</v>
      </c>
      <c r="E28" s="21">
        <v>38</v>
      </c>
      <c r="F28" s="21">
        <v>188.4368448</v>
      </c>
      <c r="G28" s="31">
        <v>1.4</v>
      </c>
      <c r="H28" s="56">
        <v>0.0525</v>
      </c>
    </row>
    <row r="29" spans="1:8" ht="15">
      <c r="A29" s="18">
        <v>19</v>
      </c>
      <c r="B29" s="23" t="s">
        <v>23</v>
      </c>
      <c r="C29" s="20" t="s">
        <v>26</v>
      </c>
      <c r="D29" s="20" t="s">
        <v>32</v>
      </c>
      <c r="E29" s="21">
        <v>37</v>
      </c>
      <c r="F29" s="21">
        <v>183.655699</v>
      </c>
      <c r="G29" s="31">
        <v>1.37</v>
      </c>
      <c r="H29" s="56">
        <v>0.0765</v>
      </c>
    </row>
    <row r="30" spans="1:8" ht="15">
      <c r="A30" s="18"/>
      <c r="B30" s="23"/>
      <c r="C30" s="20"/>
      <c r="D30" s="20"/>
      <c r="E30" s="21"/>
      <c r="F30" s="21"/>
      <c r="G30" s="31"/>
      <c r="H30" s="56"/>
    </row>
    <row r="31" spans="1:8" ht="15">
      <c r="A31" s="34"/>
      <c r="B31" s="35" t="s">
        <v>33</v>
      </c>
      <c r="C31" s="36"/>
      <c r="D31" s="36"/>
      <c r="E31" s="37">
        <v>0</v>
      </c>
      <c r="F31" s="37">
        <v>11032.5053231</v>
      </c>
      <c r="G31" s="38">
        <v>82.24</v>
      </c>
      <c r="H31" s="56"/>
    </row>
    <row r="32" spans="1:8" ht="15">
      <c r="A32" s="13"/>
      <c r="B32" s="19" t="s">
        <v>34</v>
      </c>
      <c r="C32" s="14"/>
      <c r="D32" s="14"/>
      <c r="E32" s="15"/>
      <c r="F32" s="16"/>
      <c r="G32" s="17"/>
      <c r="H32" s="56"/>
    </row>
    <row r="33" spans="1:8" ht="15">
      <c r="A33" s="18"/>
      <c r="B33" s="23" t="s">
        <v>34</v>
      </c>
      <c r="C33" s="20"/>
      <c r="D33" s="20"/>
      <c r="E33" s="21"/>
      <c r="F33" s="21">
        <v>2363.2675126</v>
      </c>
      <c r="G33" s="31">
        <v>17.61</v>
      </c>
      <c r="H33" s="56">
        <v>0.0309</v>
      </c>
    </row>
    <row r="34" spans="1:8" ht="15">
      <c r="A34" s="34"/>
      <c r="B34" s="35" t="s">
        <v>33</v>
      </c>
      <c r="C34" s="36"/>
      <c r="D34" s="36"/>
      <c r="E34" s="44"/>
      <c r="F34" s="37">
        <v>2363.268</v>
      </c>
      <c r="G34" s="38">
        <v>17.61</v>
      </c>
      <c r="H34" s="56"/>
    </row>
    <row r="35" spans="1:8" ht="15">
      <c r="A35" s="25"/>
      <c r="B35" s="28" t="s">
        <v>35</v>
      </c>
      <c r="C35" s="26"/>
      <c r="D35" s="26"/>
      <c r="E35" s="27"/>
      <c r="F35" s="29"/>
      <c r="G35" s="30"/>
      <c r="H35" s="17"/>
    </row>
    <row r="36" spans="1:8" ht="15">
      <c r="A36" s="25"/>
      <c r="B36" s="28" t="s">
        <v>36</v>
      </c>
      <c r="C36" s="26"/>
      <c r="D36" s="26"/>
      <c r="E36" s="27"/>
      <c r="F36" s="21">
        <v>24.4907700999999</v>
      </c>
      <c r="G36" s="31">
        <v>0.149999999999997</v>
      </c>
      <c r="H36" s="17"/>
    </row>
    <row r="37" spans="1:8" ht="15">
      <c r="A37" s="34"/>
      <c r="B37" s="45" t="s">
        <v>33</v>
      </c>
      <c r="C37" s="36"/>
      <c r="D37" s="36"/>
      <c r="E37" s="44"/>
      <c r="F37" s="37">
        <v>24.4907700999999</v>
      </c>
      <c r="G37" s="38">
        <v>0.149999999999997</v>
      </c>
      <c r="H37" s="17"/>
    </row>
    <row r="38" spans="1:8" ht="15">
      <c r="A38" s="46"/>
      <c r="B38" s="48" t="s">
        <v>37</v>
      </c>
      <c r="C38" s="47"/>
      <c r="D38" s="47"/>
      <c r="E38" s="47"/>
      <c r="F38" s="32">
        <v>13420.264</v>
      </c>
      <c r="G38" s="33" t="s">
        <v>38</v>
      </c>
      <c r="H38" s="17"/>
    </row>
    <row r="41" ht="15">
      <c r="A41" t="s">
        <v>101</v>
      </c>
    </row>
    <row r="42" ht="15">
      <c r="A42" t="s">
        <v>102</v>
      </c>
    </row>
    <row r="44" spans="1:7" ht="29.25" customHeight="1">
      <c r="A44" s="63" t="s">
        <v>112</v>
      </c>
      <c r="B44" s="67" t="s">
        <v>113</v>
      </c>
      <c r="C44" s="67"/>
      <c r="D44" s="67"/>
      <c r="E44" s="67"/>
      <c r="F44" s="67"/>
      <c r="G44" s="68"/>
    </row>
  </sheetData>
  <sheetProtection/>
  <mergeCells count="3">
    <mergeCell ref="A2:G2"/>
    <mergeCell ref="A3:H3"/>
    <mergeCell ref="B44:G44"/>
  </mergeCells>
  <conditionalFormatting sqref="C31:D31 C34:E37 F35">
    <cfRule type="cellIs" priority="1" dxfId="29" operator="lessThan" stopIfTrue="1">
      <formula>0</formula>
    </cfRule>
  </conditionalFormatting>
  <conditionalFormatting sqref="G35">
    <cfRule type="cellIs" priority="2" dxfId="29"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9"/>
  <sheetViews>
    <sheetView zoomScalePageLayoutView="0" workbookViewId="0" topLeftCell="A1">
      <selection activeCell="J12" sqref="J12"/>
    </sheetView>
  </sheetViews>
  <sheetFormatPr defaultColWidth="9.140625" defaultRowHeight="15"/>
  <cols>
    <col min="1" max="1" width="7.28125" style="0" customWidth="1"/>
    <col min="2" max="2" width="42.140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108</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8" ht="15">
      <c r="A7" s="18">
        <v>1</v>
      </c>
      <c r="B7" s="23" t="s">
        <v>10</v>
      </c>
      <c r="C7" s="20" t="s">
        <v>86</v>
      </c>
      <c r="D7" s="20" t="s">
        <v>40</v>
      </c>
      <c r="E7" s="21">
        <v>206</v>
      </c>
      <c r="F7" s="21">
        <v>2608.0803627</v>
      </c>
      <c r="G7" s="31">
        <v>10.93</v>
      </c>
      <c r="H7" s="56">
        <v>0</v>
      </c>
    </row>
    <row r="8" spans="1:8" ht="15">
      <c r="A8" s="18">
        <v>2</v>
      </c>
      <c r="B8" s="23" t="s">
        <v>12</v>
      </c>
      <c r="C8" s="20" t="s">
        <v>87</v>
      </c>
      <c r="D8" s="20" t="s">
        <v>62</v>
      </c>
      <c r="E8" s="21">
        <v>250</v>
      </c>
      <c r="F8" s="21">
        <v>2559.8920494</v>
      </c>
      <c r="G8" s="31">
        <v>10.73</v>
      </c>
      <c r="H8" s="56">
        <v>0.1425</v>
      </c>
    </row>
    <row r="9" spans="1:8" ht="15">
      <c r="A9" s="18">
        <v>3</v>
      </c>
      <c r="B9" s="23" t="s">
        <v>8</v>
      </c>
      <c r="C9" s="20" t="s">
        <v>86</v>
      </c>
      <c r="D9" s="20" t="s">
        <v>9</v>
      </c>
      <c r="E9" s="21">
        <v>17</v>
      </c>
      <c r="F9" s="21">
        <v>215.7251965</v>
      </c>
      <c r="G9" s="31">
        <v>0.9</v>
      </c>
      <c r="H9" s="56">
        <v>0</v>
      </c>
    </row>
    <row r="10" spans="1:8" ht="15">
      <c r="A10" s="18"/>
      <c r="B10" s="23"/>
      <c r="C10" s="20"/>
      <c r="D10" s="20"/>
      <c r="E10" s="21"/>
      <c r="F10" s="21"/>
      <c r="G10" s="24"/>
      <c r="H10" s="56"/>
    </row>
    <row r="11" spans="1:8" ht="15">
      <c r="A11" s="18"/>
      <c r="B11" s="19" t="s">
        <v>16</v>
      </c>
      <c r="C11" s="23"/>
      <c r="D11" s="23"/>
      <c r="E11" s="23"/>
      <c r="F11" s="23"/>
      <c r="G11" s="23"/>
      <c r="H11" s="56"/>
    </row>
    <row r="12" spans="1:8" ht="15">
      <c r="A12" s="18">
        <v>4</v>
      </c>
      <c r="B12" s="23" t="s">
        <v>44</v>
      </c>
      <c r="C12" s="20" t="s">
        <v>90</v>
      </c>
      <c r="D12" s="20" t="s">
        <v>45</v>
      </c>
      <c r="E12" s="21">
        <v>512000</v>
      </c>
      <c r="F12" s="21">
        <v>5120</v>
      </c>
      <c r="G12" s="31">
        <v>21.46</v>
      </c>
      <c r="H12" s="56">
        <v>0.1457</v>
      </c>
    </row>
    <row r="13" spans="1:8" ht="15">
      <c r="A13" s="18">
        <v>5</v>
      </c>
      <c r="B13" s="23" t="s">
        <v>52</v>
      </c>
      <c r="C13" s="20" t="s">
        <v>93</v>
      </c>
      <c r="D13" s="20" t="s">
        <v>53</v>
      </c>
      <c r="E13" s="21">
        <v>262113</v>
      </c>
      <c r="F13" s="21">
        <v>2621.13</v>
      </c>
      <c r="G13" s="31">
        <v>10.98</v>
      </c>
      <c r="H13" s="56">
        <v>0.105</v>
      </c>
    </row>
    <row r="14" spans="1:8" ht="15">
      <c r="A14" s="18">
        <v>6</v>
      </c>
      <c r="B14" s="23" t="s">
        <v>48</v>
      </c>
      <c r="C14" s="20" t="s">
        <v>92</v>
      </c>
      <c r="D14" s="20" t="s">
        <v>63</v>
      </c>
      <c r="E14" s="21">
        <v>260</v>
      </c>
      <c r="F14" s="21">
        <v>2600</v>
      </c>
      <c r="G14" s="31">
        <v>10.9</v>
      </c>
      <c r="H14" s="56">
        <v>0.108</v>
      </c>
    </row>
    <row r="15" spans="1:8" ht="15">
      <c r="A15" s="18">
        <v>7</v>
      </c>
      <c r="B15" s="23" t="s">
        <v>46</v>
      </c>
      <c r="C15" s="20" t="s">
        <v>91</v>
      </c>
      <c r="D15" s="20" t="s">
        <v>47</v>
      </c>
      <c r="E15" s="21">
        <v>120</v>
      </c>
      <c r="F15" s="21">
        <v>1200</v>
      </c>
      <c r="G15" s="31">
        <v>5.03</v>
      </c>
      <c r="H15" s="56">
        <v>0.0965</v>
      </c>
    </row>
    <row r="16" spans="1:8" ht="15">
      <c r="A16" s="18">
        <v>8</v>
      </c>
      <c r="B16" s="23" t="s">
        <v>48</v>
      </c>
      <c r="C16" s="20" t="s">
        <v>92</v>
      </c>
      <c r="D16" s="20" t="s">
        <v>64</v>
      </c>
      <c r="E16" s="21">
        <v>84</v>
      </c>
      <c r="F16" s="21">
        <v>838.90554</v>
      </c>
      <c r="G16" s="31">
        <v>3.52</v>
      </c>
      <c r="H16" s="56">
        <v>0.108</v>
      </c>
    </row>
    <row r="17" spans="1:8" ht="15">
      <c r="A17" s="18">
        <v>9</v>
      </c>
      <c r="B17" s="23" t="s">
        <v>58</v>
      </c>
      <c r="C17" s="20" t="s">
        <v>96</v>
      </c>
      <c r="D17" s="20" t="s">
        <v>59</v>
      </c>
      <c r="E17" s="21">
        <v>1300</v>
      </c>
      <c r="F17" s="21">
        <v>763.75</v>
      </c>
      <c r="G17" s="31">
        <v>3.2</v>
      </c>
      <c r="H17" s="56">
        <v>0.16</v>
      </c>
    </row>
    <row r="18" spans="1:8" ht="15">
      <c r="A18" s="18">
        <v>10</v>
      </c>
      <c r="B18" s="23" t="s">
        <v>46</v>
      </c>
      <c r="C18" s="20" t="s">
        <v>91</v>
      </c>
      <c r="D18" s="20" t="s">
        <v>51</v>
      </c>
      <c r="E18" s="21">
        <v>56</v>
      </c>
      <c r="F18" s="21">
        <v>560</v>
      </c>
      <c r="G18" s="31">
        <v>2.35</v>
      </c>
      <c r="H18" s="56">
        <v>0.0965</v>
      </c>
    </row>
    <row r="19" spans="1:8" ht="15">
      <c r="A19" s="18">
        <v>11</v>
      </c>
      <c r="B19" s="23" t="s">
        <v>100</v>
      </c>
      <c r="C19" s="20" t="s">
        <v>90</v>
      </c>
      <c r="D19" s="20" t="s">
        <v>18</v>
      </c>
      <c r="E19" s="21">
        <v>146</v>
      </c>
      <c r="F19" s="21">
        <v>365</v>
      </c>
      <c r="G19" s="31">
        <v>1.53</v>
      </c>
      <c r="H19" s="56">
        <v>0</v>
      </c>
    </row>
    <row r="20" spans="1:8" ht="15">
      <c r="A20" s="18">
        <v>12</v>
      </c>
      <c r="B20" s="23" t="s">
        <v>56</v>
      </c>
      <c r="C20" s="20" t="s">
        <v>95</v>
      </c>
      <c r="D20" s="20" t="s">
        <v>57</v>
      </c>
      <c r="E20" s="21">
        <v>24</v>
      </c>
      <c r="F20" s="21">
        <v>240</v>
      </c>
      <c r="G20" s="31">
        <v>1.01</v>
      </c>
      <c r="H20" s="56">
        <v>0.107</v>
      </c>
    </row>
    <row r="21" spans="1:8" ht="15">
      <c r="A21" s="18">
        <v>13</v>
      </c>
      <c r="B21" s="23" t="s">
        <v>42</v>
      </c>
      <c r="C21" s="20" t="s">
        <v>89</v>
      </c>
      <c r="D21" s="20" t="s">
        <v>65</v>
      </c>
      <c r="E21" s="21">
        <v>20</v>
      </c>
      <c r="F21" s="21">
        <v>200</v>
      </c>
      <c r="G21" s="31">
        <v>0.84</v>
      </c>
      <c r="H21" s="56">
        <v>0.1043</v>
      </c>
    </row>
    <row r="22" spans="1:8" ht="15">
      <c r="A22" s="18">
        <v>14</v>
      </c>
      <c r="B22" s="23" t="s">
        <v>99</v>
      </c>
      <c r="C22" s="20" t="s">
        <v>90</v>
      </c>
      <c r="D22" s="20" t="s">
        <v>19</v>
      </c>
      <c r="E22" s="21">
        <v>68</v>
      </c>
      <c r="F22" s="21">
        <v>164.5387947</v>
      </c>
      <c r="G22" s="31">
        <v>0.69</v>
      </c>
      <c r="H22" s="56">
        <v>0</v>
      </c>
    </row>
    <row r="23" spans="1:8" ht="15">
      <c r="A23" s="18">
        <v>15</v>
      </c>
      <c r="B23" s="23" t="s">
        <v>46</v>
      </c>
      <c r="C23" s="20" t="s">
        <v>91</v>
      </c>
      <c r="D23" s="20" t="s">
        <v>50</v>
      </c>
      <c r="E23" s="21">
        <v>16</v>
      </c>
      <c r="F23" s="21">
        <v>160</v>
      </c>
      <c r="G23" s="31">
        <v>0.67</v>
      </c>
      <c r="H23" s="56">
        <v>0.0965</v>
      </c>
    </row>
    <row r="24" spans="1:8" ht="15">
      <c r="A24" s="18">
        <v>16</v>
      </c>
      <c r="B24" s="23" t="s">
        <v>99</v>
      </c>
      <c r="C24" s="20" t="s">
        <v>90</v>
      </c>
      <c r="D24" s="20" t="s">
        <v>22</v>
      </c>
      <c r="E24" s="21">
        <v>60</v>
      </c>
      <c r="F24" s="21">
        <v>144.4564484</v>
      </c>
      <c r="G24" s="31">
        <v>0.61</v>
      </c>
      <c r="H24" s="56">
        <v>0</v>
      </c>
    </row>
    <row r="25" spans="1:8" ht="15">
      <c r="A25" s="18">
        <v>17</v>
      </c>
      <c r="B25" s="23" t="s">
        <v>20</v>
      </c>
      <c r="C25" s="52" t="s">
        <v>94</v>
      </c>
      <c r="D25" s="20" t="s">
        <v>21</v>
      </c>
      <c r="E25" s="21">
        <v>97</v>
      </c>
      <c r="F25" s="21">
        <v>121.25</v>
      </c>
      <c r="G25" s="31">
        <v>0.51</v>
      </c>
      <c r="H25" s="56">
        <v>0.135</v>
      </c>
    </row>
    <row r="26" spans="1:8" ht="15">
      <c r="A26" s="18">
        <v>18</v>
      </c>
      <c r="B26" s="23" t="s">
        <v>103</v>
      </c>
      <c r="C26" s="20" t="s">
        <v>90</v>
      </c>
      <c r="D26" s="20" t="s">
        <v>17</v>
      </c>
      <c r="E26" s="21">
        <v>20</v>
      </c>
      <c r="F26" s="21">
        <v>86.3156273</v>
      </c>
      <c r="G26" s="31">
        <v>0.36</v>
      </c>
      <c r="H26" s="56">
        <v>0</v>
      </c>
    </row>
    <row r="27" spans="1:8" ht="15">
      <c r="A27" s="18"/>
      <c r="B27" s="23"/>
      <c r="C27" s="20"/>
      <c r="D27" s="20"/>
      <c r="E27" s="21"/>
      <c r="F27" s="21"/>
      <c r="G27" s="31"/>
      <c r="H27" s="56"/>
    </row>
    <row r="28" spans="1:8" ht="15">
      <c r="A28" s="18"/>
      <c r="B28" s="19" t="s">
        <v>84</v>
      </c>
      <c r="C28" s="20"/>
      <c r="D28" s="20"/>
      <c r="E28" s="21"/>
      <c r="F28" s="21"/>
      <c r="G28" s="31"/>
      <c r="H28" s="56"/>
    </row>
    <row r="29" spans="1:8" ht="15">
      <c r="A29" s="18">
        <v>19</v>
      </c>
      <c r="B29" s="23" t="s">
        <v>25</v>
      </c>
      <c r="C29" s="20" t="s">
        <v>26</v>
      </c>
      <c r="D29" s="20" t="s">
        <v>27</v>
      </c>
      <c r="E29" s="21">
        <v>160</v>
      </c>
      <c r="F29" s="21">
        <v>786.9171674</v>
      </c>
      <c r="G29" s="31">
        <v>3.3</v>
      </c>
      <c r="H29" s="56">
        <v>0.0455</v>
      </c>
    </row>
    <row r="30" spans="1:8" ht="15">
      <c r="A30" s="18">
        <v>20</v>
      </c>
      <c r="B30" s="23" t="s">
        <v>23</v>
      </c>
      <c r="C30" s="20" t="s">
        <v>26</v>
      </c>
      <c r="D30" s="20" t="s">
        <v>32</v>
      </c>
      <c r="E30" s="21">
        <v>80</v>
      </c>
      <c r="F30" s="21">
        <v>397.0934033</v>
      </c>
      <c r="G30" s="31">
        <v>1.66</v>
      </c>
      <c r="H30" s="56">
        <v>0.0765</v>
      </c>
    </row>
    <row r="31" spans="1:8" ht="15">
      <c r="A31" s="18">
        <v>21</v>
      </c>
      <c r="B31" s="23" t="s">
        <v>116</v>
      </c>
      <c r="C31" s="20" t="s">
        <v>26</v>
      </c>
      <c r="D31" s="20" t="s">
        <v>31</v>
      </c>
      <c r="E31" s="21">
        <v>80</v>
      </c>
      <c r="F31" s="21">
        <v>397.1959995</v>
      </c>
      <c r="G31" s="31">
        <v>1.66</v>
      </c>
      <c r="H31" s="56">
        <v>0.0536</v>
      </c>
    </row>
    <row r="32" spans="1:8" ht="15">
      <c r="A32" s="18">
        <v>22</v>
      </c>
      <c r="B32" s="23" t="s">
        <v>28</v>
      </c>
      <c r="C32" s="20" t="s">
        <v>29</v>
      </c>
      <c r="D32" s="20" t="s">
        <v>30</v>
      </c>
      <c r="E32" s="21">
        <v>78</v>
      </c>
      <c r="F32" s="21">
        <v>386.7914184</v>
      </c>
      <c r="G32" s="31">
        <v>1.62</v>
      </c>
      <c r="H32" s="56">
        <v>0.0525</v>
      </c>
    </row>
    <row r="33" spans="1:8" ht="15">
      <c r="A33" s="18"/>
      <c r="B33" s="23"/>
      <c r="C33" s="20"/>
      <c r="D33" s="20"/>
      <c r="E33" s="21"/>
      <c r="F33" s="21"/>
      <c r="G33" s="31"/>
      <c r="H33" s="56"/>
    </row>
    <row r="34" spans="1:8" ht="15">
      <c r="A34" s="18"/>
      <c r="B34" s="19"/>
      <c r="C34" s="20"/>
      <c r="D34" s="20"/>
      <c r="E34" s="21"/>
      <c r="F34" s="21"/>
      <c r="G34" s="31"/>
      <c r="H34" s="56"/>
    </row>
    <row r="35" spans="1:8" ht="15">
      <c r="A35" s="34"/>
      <c r="B35" s="35" t="s">
        <v>33</v>
      </c>
      <c r="C35" s="36"/>
      <c r="D35" s="36"/>
      <c r="E35" s="37">
        <v>0</v>
      </c>
      <c r="F35" s="37">
        <v>22537.0420076</v>
      </c>
      <c r="G35" s="38">
        <v>94.46</v>
      </c>
      <c r="H35" s="17"/>
    </row>
    <row r="36" spans="1:8" ht="15">
      <c r="A36" s="13"/>
      <c r="B36" s="19" t="s">
        <v>34</v>
      </c>
      <c r="C36" s="14"/>
      <c r="D36" s="14"/>
      <c r="E36" s="15"/>
      <c r="F36" s="16"/>
      <c r="G36" s="17"/>
      <c r="H36" s="17"/>
    </row>
    <row r="37" spans="1:8" ht="15">
      <c r="A37" s="18"/>
      <c r="B37" s="23" t="s">
        <v>34</v>
      </c>
      <c r="C37" s="20"/>
      <c r="D37" s="20"/>
      <c r="E37" s="21"/>
      <c r="F37" s="21">
        <v>1194.0338789</v>
      </c>
      <c r="G37" s="31">
        <v>5</v>
      </c>
      <c r="H37" s="56">
        <v>0.0309</v>
      </c>
    </row>
    <row r="38" spans="1:8" ht="15">
      <c r="A38" s="34"/>
      <c r="B38" s="35" t="s">
        <v>33</v>
      </c>
      <c r="C38" s="36"/>
      <c r="D38" s="36"/>
      <c r="E38" s="44"/>
      <c r="F38" s="37">
        <v>1194.034</v>
      </c>
      <c r="G38" s="38">
        <v>5</v>
      </c>
      <c r="H38" s="17"/>
    </row>
    <row r="39" spans="1:8" ht="15">
      <c r="A39" s="25"/>
      <c r="B39" s="28" t="s">
        <v>35</v>
      </c>
      <c r="C39" s="26"/>
      <c r="D39" s="26"/>
      <c r="E39" s="27"/>
      <c r="F39" s="29"/>
      <c r="G39" s="30"/>
      <c r="H39" s="17"/>
    </row>
    <row r="40" spans="1:8" ht="15">
      <c r="A40" s="25"/>
      <c r="B40" s="28" t="s">
        <v>36</v>
      </c>
      <c r="C40" s="26"/>
      <c r="D40" s="26"/>
      <c r="E40" s="27"/>
      <c r="F40" s="21">
        <v>130.8101572999995</v>
      </c>
      <c r="G40" s="31">
        <v>0.539999999999996</v>
      </c>
      <c r="H40" s="17"/>
    </row>
    <row r="41" spans="1:8" ht="15">
      <c r="A41" s="34"/>
      <c r="B41" s="45" t="s">
        <v>33</v>
      </c>
      <c r="C41" s="36"/>
      <c r="D41" s="36"/>
      <c r="E41" s="44"/>
      <c r="F41" s="37">
        <v>130.8101572999995</v>
      </c>
      <c r="G41" s="38">
        <v>0.539999999999996</v>
      </c>
      <c r="H41" s="17"/>
    </row>
    <row r="42" spans="1:8" ht="15">
      <c r="A42" s="46"/>
      <c r="B42" s="48" t="s">
        <v>37</v>
      </c>
      <c r="C42" s="47"/>
      <c r="D42" s="47"/>
      <c r="E42" s="47"/>
      <c r="F42" s="32">
        <v>23861.886</v>
      </c>
      <c r="G42" s="33" t="s">
        <v>38</v>
      </c>
      <c r="H42" s="17"/>
    </row>
    <row r="46" ht="15">
      <c r="A46" t="s">
        <v>101</v>
      </c>
    </row>
    <row r="47" ht="15">
      <c r="A47" t="s">
        <v>102</v>
      </c>
    </row>
    <row r="49" spans="1:7" ht="31.5" customHeight="1">
      <c r="A49" s="63" t="s">
        <v>112</v>
      </c>
      <c r="B49" s="67" t="s">
        <v>113</v>
      </c>
      <c r="C49" s="67"/>
      <c r="D49" s="67"/>
      <c r="E49" s="67"/>
      <c r="F49" s="67"/>
      <c r="G49" s="68"/>
    </row>
  </sheetData>
  <sheetProtection/>
  <mergeCells count="3">
    <mergeCell ref="A2:G2"/>
    <mergeCell ref="A3:H3"/>
    <mergeCell ref="B49:G49"/>
  </mergeCells>
  <conditionalFormatting sqref="C35:D35 C38:E41 F39">
    <cfRule type="cellIs" priority="1" dxfId="29" operator="lessThan" stopIfTrue="1">
      <formula>0</formula>
    </cfRule>
  </conditionalFormatting>
  <conditionalFormatting sqref="G39">
    <cfRule type="cellIs" priority="2" dxfId="29"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4"/>
  <sheetViews>
    <sheetView zoomScalePageLayoutView="0" workbookViewId="0" topLeftCell="A1">
      <selection activeCell="J12" sqref="J12"/>
    </sheetView>
  </sheetViews>
  <sheetFormatPr defaultColWidth="9.140625" defaultRowHeight="15"/>
  <cols>
    <col min="1" max="1" width="7.28125" style="0" customWidth="1"/>
    <col min="2" max="2" width="40.57421875" style="0" customWidth="1"/>
    <col min="3" max="3" width="21.710937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109</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8" ht="15">
      <c r="A7" s="18">
        <v>1</v>
      </c>
      <c r="B7" s="23" t="s">
        <v>8</v>
      </c>
      <c r="C7" s="20" t="s">
        <v>86</v>
      </c>
      <c r="D7" s="20" t="s">
        <v>9</v>
      </c>
      <c r="E7" s="21">
        <v>472</v>
      </c>
      <c r="F7" s="21">
        <v>5972.1869874</v>
      </c>
      <c r="G7" s="31">
        <v>29.94</v>
      </c>
      <c r="H7" s="56">
        <v>0</v>
      </c>
    </row>
    <row r="8" spans="1:8" ht="15">
      <c r="A8" s="18">
        <v>2</v>
      </c>
      <c r="B8" s="23" t="s">
        <v>10</v>
      </c>
      <c r="C8" s="20" t="s">
        <v>86</v>
      </c>
      <c r="D8" s="20" t="s">
        <v>40</v>
      </c>
      <c r="E8" s="21">
        <v>5</v>
      </c>
      <c r="F8" s="21">
        <v>63.3029214</v>
      </c>
      <c r="G8" s="31">
        <v>0.32</v>
      </c>
      <c r="H8" s="56">
        <v>0</v>
      </c>
    </row>
    <row r="9" spans="1:8" ht="15">
      <c r="A9" s="18"/>
      <c r="B9" s="23"/>
      <c r="C9" s="20"/>
      <c r="D9" s="20"/>
      <c r="E9" s="21"/>
      <c r="F9" s="21"/>
      <c r="G9" s="24"/>
      <c r="H9" s="56"/>
    </row>
    <row r="10" spans="1:8" ht="15">
      <c r="A10" s="18"/>
      <c r="B10" s="19" t="s">
        <v>16</v>
      </c>
      <c r="C10" s="23"/>
      <c r="D10" s="23"/>
      <c r="E10" s="23"/>
      <c r="F10" s="23"/>
      <c r="G10" s="23"/>
      <c r="H10" s="56"/>
    </row>
    <row r="11" spans="1:8" ht="15">
      <c r="A11" s="18">
        <v>3</v>
      </c>
      <c r="B11" s="23" t="s">
        <v>46</v>
      </c>
      <c r="C11" s="20" t="s">
        <v>91</v>
      </c>
      <c r="D11" s="20" t="s">
        <v>47</v>
      </c>
      <c r="E11" s="21">
        <v>558</v>
      </c>
      <c r="F11" s="21">
        <v>5580</v>
      </c>
      <c r="G11" s="31">
        <v>27.97</v>
      </c>
      <c r="H11" s="56">
        <v>0.0965</v>
      </c>
    </row>
    <row r="12" spans="1:8" ht="15">
      <c r="A12" s="18">
        <v>4</v>
      </c>
      <c r="B12" s="23" t="s">
        <v>44</v>
      </c>
      <c r="C12" s="20" t="s">
        <v>90</v>
      </c>
      <c r="D12" s="20" t="s">
        <v>45</v>
      </c>
      <c r="E12" s="21">
        <v>395000</v>
      </c>
      <c r="F12" s="21">
        <v>3950</v>
      </c>
      <c r="G12" s="31">
        <v>19.8</v>
      </c>
      <c r="H12" s="56">
        <v>0.1457</v>
      </c>
    </row>
    <row r="13" spans="1:8" ht="15">
      <c r="A13" s="18">
        <v>5</v>
      </c>
      <c r="B13" s="23" t="s">
        <v>42</v>
      </c>
      <c r="C13" s="20" t="s">
        <v>89</v>
      </c>
      <c r="D13" s="20" t="s">
        <v>66</v>
      </c>
      <c r="E13" s="21">
        <v>280</v>
      </c>
      <c r="F13" s="21">
        <v>2800</v>
      </c>
      <c r="G13" s="31">
        <v>14.04</v>
      </c>
      <c r="H13" s="56">
        <v>0.1043</v>
      </c>
    </row>
    <row r="14" spans="1:8" ht="15">
      <c r="A14" s="18">
        <v>6</v>
      </c>
      <c r="B14" s="23" t="s">
        <v>48</v>
      </c>
      <c r="C14" s="20" t="s">
        <v>92</v>
      </c>
      <c r="D14" s="20" t="s">
        <v>63</v>
      </c>
      <c r="E14" s="21">
        <v>105</v>
      </c>
      <c r="F14" s="21">
        <v>1050</v>
      </c>
      <c r="G14" s="31">
        <v>5.26</v>
      </c>
      <c r="H14" s="56">
        <v>0.108</v>
      </c>
    </row>
    <row r="15" spans="1:8" ht="15">
      <c r="A15" s="18">
        <v>7</v>
      </c>
      <c r="B15" s="23" t="s">
        <v>99</v>
      </c>
      <c r="C15" s="20" t="s">
        <v>90</v>
      </c>
      <c r="D15" s="20" t="s">
        <v>22</v>
      </c>
      <c r="E15" s="21">
        <v>80</v>
      </c>
      <c r="F15" s="21">
        <v>192.9632742</v>
      </c>
      <c r="G15" s="31">
        <v>0.97</v>
      </c>
      <c r="H15" s="56">
        <v>0</v>
      </c>
    </row>
    <row r="16" spans="1:8" ht="15">
      <c r="A16" s="18">
        <v>8</v>
      </c>
      <c r="B16" s="23" t="s">
        <v>46</v>
      </c>
      <c r="C16" s="20" t="s">
        <v>91</v>
      </c>
      <c r="D16" s="20" t="s">
        <v>50</v>
      </c>
      <c r="E16" s="21">
        <v>8</v>
      </c>
      <c r="F16" s="21">
        <v>80</v>
      </c>
      <c r="G16" s="31">
        <v>0.4</v>
      </c>
      <c r="H16" s="56">
        <v>0.0965</v>
      </c>
    </row>
    <row r="17" spans="1:8" ht="15">
      <c r="A17" s="18">
        <v>9</v>
      </c>
      <c r="B17" s="23" t="s">
        <v>103</v>
      </c>
      <c r="C17" s="20" t="s">
        <v>90</v>
      </c>
      <c r="D17" s="20" t="s">
        <v>17</v>
      </c>
      <c r="E17" s="21">
        <v>10</v>
      </c>
      <c r="F17" s="21">
        <v>43.1578137</v>
      </c>
      <c r="G17" s="31">
        <v>0.22</v>
      </c>
      <c r="H17" s="56">
        <v>0</v>
      </c>
    </row>
    <row r="18" spans="1:8" ht="15">
      <c r="A18" s="18">
        <v>10</v>
      </c>
      <c r="B18" s="23" t="s">
        <v>52</v>
      </c>
      <c r="C18" s="20" t="s">
        <v>93</v>
      </c>
      <c r="D18" s="20" t="s">
        <v>53</v>
      </c>
      <c r="E18" s="21">
        <v>1844</v>
      </c>
      <c r="F18" s="21">
        <v>18.44</v>
      </c>
      <c r="G18" s="31">
        <v>0.09</v>
      </c>
      <c r="H18" s="56">
        <v>0.105</v>
      </c>
    </row>
    <row r="19" spans="1:8" ht="15">
      <c r="A19" s="18">
        <v>11</v>
      </c>
      <c r="B19" s="23" t="s">
        <v>20</v>
      </c>
      <c r="C19" s="52" t="s">
        <v>94</v>
      </c>
      <c r="D19" s="20" t="s">
        <v>21</v>
      </c>
      <c r="E19" s="21">
        <v>10</v>
      </c>
      <c r="F19" s="21">
        <v>12.5</v>
      </c>
      <c r="G19" s="31">
        <v>0.06</v>
      </c>
      <c r="H19" s="56">
        <v>0.135</v>
      </c>
    </row>
    <row r="20" spans="1:8" ht="15">
      <c r="A20" s="18"/>
      <c r="B20" s="23"/>
      <c r="C20" s="20"/>
      <c r="D20" s="20"/>
      <c r="E20" s="21"/>
      <c r="F20" s="21"/>
      <c r="G20" s="31"/>
      <c r="H20" s="56"/>
    </row>
    <row r="21" spans="1:8" ht="15">
      <c r="A21" s="34"/>
      <c r="B21" s="35" t="s">
        <v>33</v>
      </c>
      <c r="C21" s="36"/>
      <c r="D21" s="36"/>
      <c r="E21" s="37">
        <v>0</v>
      </c>
      <c r="F21" s="37">
        <v>19762.5509967</v>
      </c>
      <c r="G21" s="38">
        <v>99.07</v>
      </c>
      <c r="H21" s="56"/>
    </row>
    <row r="22" spans="1:8" ht="15">
      <c r="A22" s="13"/>
      <c r="B22" s="19" t="s">
        <v>34</v>
      </c>
      <c r="C22" s="14"/>
      <c r="D22" s="14"/>
      <c r="E22" s="15"/>
      <c r="F22" s="16"/>
      <c r="G22" s="17"/>
      <c r="H22" s="56"/>
    </row>
    <row r="23" spans="1:8" ht="15">
      <c r="A23" s="18"/>
      <c r="B23" s="23" t="s">
        <v>34</v>
      </c>
      <c r="C23" s="20"/>
      <c r="D23" s="20"/>
      <c r="E23" s="21"/>
      <c r="F23" s="21">
        <v>77.8361387</v>
      </c>
      <c r="G23" s="31">
        <v>0.39</v>
      </c>
      <c r="H23" s="56">
        <v>0.0309</v>
      </c>
    </row>
    <row r="24" spans="1:8" ht="15">
      <c r="A24" s="34"/>
      <c r="B24" s="35" t="s">
        <v>33</v>
      </c>
      <c r="C24" s="36"/>
      <c r="D24" s="36"/>
      <c r="E24" s="44"/>
      <c r="F24" s="37">
        <v>77.836</v>
      </c>
      <c r="G24" s="38">
        <v>0.39</v>
      </c>
      <c r="H24" s="56"/>
    </row>
    <row r="25" spans="1:8" ht="15">
      <c r="A25" s="25"/>
      <c r="B25" s="28" t="s">
        <v>35</v>
      </c>
      <c r="C25" s="26"/>
      <c r="D25" s="26"/>
      <c r="E25" s="27"/>
      <c r="F25" s="29"/>
      <c r="G25" s="30"/>
      <c r="H25" s="17"/>
    </row>
    <row r="26" spans="1:8" ht="15">
      <c r="A26" s="25"/>
      <c r="B26" s="28" t="s">
        <v>36</v>
      </c>
      <c r="C26" s="26"/>
      <c r="D26" s="26"/>
      <c r="E26" s="27"/>
      <c r="F26" s="21">
        <v>107.19644340000058</v>
      </c>
      <c r="G26" s="31">
        <v>0.53999999999999</v>
      </c>
      <c r="H26" s="17"/>
    </row>
    <row r="27" spans="1:8" ht="15">
      <c r="A27" s="34"/>
      <c r="B27" s="45" t="s">
        <v>33</v>
      </c>
      <c r="C27" s="36"/>
      <c r="D27" s="36"/>
      <c r="E27" s="44"/>
      <c r="F27" s="37">
        <v>107.19644340000058</v>
      </c>
      <c r="G27" s="38">
        <v>0.53999999999999</v>
      </c>
      <c r="H27" s="17"/>
    </row>
    <row r="28" spans="1:8" ht="15">
      <c r="A28" s="46"/>
      <c r="B28" s="48" t="s">
        <v>37</v>
      </c>
      <c r="C28" s="47"/>
      <c r="D28" s="47"/>
      <c r="E28" s="47"/>
      <c r="F28" s="32">
        <v>19947.584</v>
      </c>
      <c r="G28" s="33" t="s">
        <v>38</v>
      </c>
      <c r="H28" s="17"/>
    </row>
    <row r="29" ht="15">
      <c r="H29" s="17"/>
    </row>
    <row r="32" ht="15">
      <c r="A32" t="s">
        <v>101</v>
      </c>
    </row>
    <row r="34" spans="1:7" ht="29.25" customHeight="1">
      <c r="A34" s="63" t="s">
        <v>112</v>
      </c>
      <c r="B34" s="67" t="s">
        <v>113</v>
      </c>
      <c r="C34" s="67"/>
      <c r="D34" s="67"/>
      <c r="E34" s="67"/>
      <c r="F34" s="67"/>
      <c r="G34" s="68"/>
    </row>
  </sheetData>
  <sheetProtection/>
  <mergeCells count="3">
    <mergeCell ref="A2:G2"/>
    <mergeCell ref="A3:H3"/>
    <mergeCell ref="B34:G34"/>
  </mergeCells>
  <conditionalFormatting sqref="C21:D21 C24:E27 F25">
    <cfRule type="cellIs" priority="1" dxfId="29" operator="lessThan" stopIfTrue="1">
      <formula>0</formula>
    </cfRule>
  </conditionalFormatting>
  <conditionalFormatting sqref="G25">
    <cfRule type="cellIs" priority="2" dxfId="29"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3"/>
  <sheetViews>
    <sheetView zoomScalePageLayoutView="0" workbookViewId="0" topLeftCell="A1">
      <selection activeCell="J12" sqref="J12"/>
    </sheetView>
  </sheetViews>
  <sheetFormatPr defaultColWidth="9.140625" defaultRowHeight="15"/>
  <cols>
    <col min="1" max="1" width="7.28125" style="0" customWidth="1"/>
    <col min="2" max="2" width="40.8515625" style="0" customWidth="1"/>
    <col min="3" max="3" width="17.7109375" style="0" customWidth="1"/>
    <col min="4" max="4" width="19.28125" style="0" customWidth="1"/>
    <col min="5" max="5" width="20.421875" style="0" customWidth="1"/>
    <col min="6" max="6" width="21.57421875" style="0" customWidth="1"/>
    <col min="7" max="7" width="18.00390625" style="0" customWidth="1"/>
    <col min="8" max="8" width="13.8515625" style="0" customWidth="1"/>
  </cols>
  <sheetData>
    <row r="1" spans="1:7" ht="15">
      <c r="A1" s="10"/>
      <c r="G1" s="11"/>
    </row>
    <row r="2" spans="1:7" ht="15">
      <c r="A2" s="65" t="s">
        <v>110</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8" ht="15">
      <c r="A7" s="18">
        <v>1</v>
      </c>
      <c r="B7" s="23" t="s">
        <v>8</v>
      </c>
      <c r="C7" s="20" t="s">
        <v>86</v>
      </c>
      <c r="D7" s="20" t="s">
        <v>9</v>
      </c>
      <c r="E7" s="21">
        <v>230</v>
      </c>
      <c r="F7" s="21">
        <v>2918.6350117</v>
      </c>
      <c r="G7" s="31">
        <v>17.85</v>
      </c>
      <c r="H7" s="56">
        <v>0</v>
      </c>
    </row>
    <row r="8" spans="1:8" ht="15">
      <c r="A8" s="18">
        <v>2</v>
      </c>
      <c r="B8" s="23" t="s">
        <v>12</v>
      </c>
      <c r="C8" s="20" t="s">
        <v>87</v>
      </c>
      <c r="D8" s="20" t="s">
        <v>67</v>
      </c>
      <c r="E8" s="21">
        <v>200</v>
      </c>
      <c r="F8" s="21">
        <v>2047.9136395</v>
      </c>
      <c r="G8" s="31">
        <v>12.52</v>
      </c>
      <c r="H8" s="56">
        <v>0.1425</v>
      </c>
    </row>
    <row r="9" spans="1:8" ht="15">
      <c r="A9" s="18">
        <v>3</v>
      </c>
      <c r="B9" s="23" t="s">
        <v>10</v>
      </c>
      <c r="C9" s="20" t="s">
        <v>86</v>
      </c>
      <c r="D9" s="20" t="s">
        <v>40</v>
      </c>
      <c r="E9" s="21">
        <v>77</v>
      </c>
      <c r="F9" s="21">
        <v>974.8649899</v>
      </c>
      <c r="G9" s="31">
        <v>5.96</v>
      </c>
      <c r="H9" s="56">
        <v>0</v>
      </c>
    </row>
    <row r="10" spans="1:8" ht="15">
      <c r="A10" s="18">
        <v>4</v>
      </c>
      <c r="B10" s="23" t="s">
        <v>14</v>
      </c>
      <c r="C10" s="20" t="s">
        <v>88</v>
      </c>
      <c r="D10" s="20" t="s">
        <v>15</v>
      </c>
      <c r="E10" s="21">
        <v>150000</v>
      </c>
      <c r="F10" s="21">
        <v>197.36835</v>
      </c>
      <c r="G10" s="31">
        <v>1.21</v>
      </c>
      <c r="H10" s="56">
        <v>0.1175</v>
      </c>
    </row>
    <row r="11" spans="1:8" ht="15">
      <c r="A11" s="18"/>
      <c r="B11" s="23"/>
      <c r="C11" s="20"/>
      <c r="D11" s="20"/>
      <c r="E11" s="21"/>
      <c r="F11" s="21"/>
      <c r="G11" s="24"/>
      <c r="H11" s="56"/>
    </row>
    <row r="12" spans="1:8" ht="15">
      <c r="A12" s="18"/>
      <c r="B12" s="19" t="s">
        <v>16</v>
      </c>
      <c r="C12" s="23"/>
      <c r="D12" s="23"/>
      <c r="E12" s="23"/>
      <c r="F12" s="23"/>
      <c r="G12" s="23"/>
      <c r="H12" s="56"/>
    </row>
    <row r="13" spans="1:8" ht="15">
      <c r="A13" s="18">
        <v>5</v>
      </c>
      <c r="B13" s="23" t="s">
        <v>46</v>
      </c>
      <c r="C13" s="52" t="s">
        <v>91</v>
      </c>
      <c r="D13" s="20" t="s">
        <v>61</v>
      </c>
      <c r="E13" s="21">
        <v>123</v>
      </c>
      <c r="F13" s="21">
        <v>1230</v>
      </c>
      <c r="G13" s="31">
        <v>7.52</v>
      </c>
      <c r="H13" s="56">
        <v>0.0965</v>
      </c>
    </row>
    <row r="14" spans="1:8" ht="15">
      <c r="A14" s="18">
        <v>6</v>
      </c>
      <c r="B14" s="23" t="s">
        <v>48</v>
      </c>
      <c r="C14" s="52" t="s">
        <v>92</v>
      </c>
      <c r="D14" s="20" t="s">
        <v>68</v>
      </c>
      <c r="E14" s="21">
        <v>100</v>
      </c>
      <c r="F14" s="21">
        <v>876.0000045</v>
      </c>
      <c r="G14" s="31">
        <v>5.36</v>
      </c>
      <c r="H14" s="56">
        <v>0.108</v>
      </c>
    </row>
    <row r="15" spans="1:8" ht="15">
      <c r="A15" s="18">
        <v>7</v>
      </c>
      <c r="B15" s="23" t="s">
        <v>46</v>
      </c>
      <c r="C15" s="52" t="s">
        <v>91</v>
      </c>
      <c r="D15" s="20" t="s">
        <v>51</v>
      </c>
      <c r="E15" s="21">
        <v>43</v>
      </c>
      <c r="F15" s="21">
        <v>430</v>
      </c>
      <c r="G15" s="31">
        <v>2.63</v>
      </c>
      <c r="H15" s="56">
        <v>0.0965</v>
      </c>
    </row>
    <row r="16" spans="1:8" ht="15">
      <c r="A16" s="18">
        <v>8</v>
      </c>
      <c r="B16" s="23" t="s">
        <v>99</v>
      </c>
      <c r="C16" s="52" t="s">
        <v>90</v>
      </c>
      <c r="D16" s="20" t="s">
        <v>19</v>
      </c>
      <c r="E16" s="21">
        <v>146</v>
      </c>
      <c r="F16" s="21">
        <v>352.7033366</v>
      </c>
      <c r="G16" s="31">
        <v>2.16</v>
      </c>
      <c r="H16" s="56">
        <v>0</v>
      </c>
    </row>
    <row r="17" spans="1:8" ht="15">
      <c r="A17" s="18">
        <v>9</v>
      </c>
      <c r="B17" s="23" t="s">
        <v>20</v>
      </c>
      <c r="C17" s="52" t="s">
        <v>94</v>
      </c>
      <c r="D17" s="20" t="s">
        <v>21</v>
      </c>
      <c r="E17" s="21">
        <v>165</v>
      </c>
      <c r="F17" s="21">
        <v>206.25</v>
      </c>
      <c r="G17" s="31">
        <v>1.26</v>
      </c>
      <c r="H17" s="56">
        <v>0.135</v>
      </c>
    </row>
    <row r="18" spans="1:8" ht="15">
      <c r="A18" s="18">
        <v>10</v>
      </c>
      <c r="B18" s="23" t="s">
        <v>46</v>
      </c>
      <c r="C18" s="52" t="s">
        <v>91</v>
      </c>
      <c r="D18" s="20" t="s">
        <v>50</v>
      </c>
      <c r="E18" s="21">
        <v>8</v>
      </c>
      <c r="F18" s="21">
        <v>80</v>
      </c>
      <c r="G18" s="31">
        <v>0.49</v>
      </c>
      <c r="H18" s="56">
        <v>0.0965</v>
      </c>
    </row>
    <row r="19" spans="1:8" ht="15">
      <c r="A19" s="18">
        <v>11</v>
      </c>
      <c r="B19" s="23" t="s">
        <v>58</v>
      </c>
      <c r="C19" s="52" t="s">
        <v>96</v>
      </c>
      <c r="D19" s="20" t="s">
        <v>59</v>
      </c>
      <c r="E19" s="21">
        <v>100</v>
      </c>
      <c r="F19" s="21">
        <v>58.75</v>
      </c>
      <c r="G19" s="31">
        <v>0.36</v>
      </c>
      <c r="H19" s="56">
        <v>0.16</v>
      </c>
    </row>
    <row r="20" spans="1:8" ht="15">
      <c r="A20" s="18">
        <v>12</v>
      </c>
      <c r="B20" s="23" t="s">
        <v>46</v>
      </c>
      <c r="C20" s="52" t="s">
        <v>91</v>
      </c>
      <c r="D20" s="20" t="s">
        <v>47</v>
      </c>
      <c r="E20" s="21">
        <v>4</v>
      </c>
      <c r="F20" s="21">
        <v>40</v>
      </c>
      <c r="G20" s="31">
        <v>0.24</v>
      </c>
      <c r="H20" s="56">
        <v>0.0965</v>
      </c>
    </row>
    <row r="21" spans="1:8" ht="15">
      <c r="A21" s="18">
        <v>13</v>
      </c>
      <c r="B21" s="23" t="s">
        <v>56</v>
      </c>
      <c r="C21" s="52" t="s">
        <v>95</v>
      </c>
      <c r="D21" s="20" t="s">
        <v>60</v>
      </c>
      <c r="E21" s="21">
        <v>2</v>
      </c>
      <c r="F21" s="21">
        <v>20</v>
      </c>
      <c r="G21" s="31">
        <v>0.12</v>
      </c>
      <c r="H21" s="56">
        <v>0.135</v>
      </c>
    </row>
    <row r="22" spans="1:8" ht="15">
      <c r="A22" s="18"/>
      <c r="B22" s="23"/>
      <c r="C22" s="20"/>
      <c r="D22" s="20"/>
      <c r="E22" s="21"/>
      <c r="F22" s="21"/>
      <c r="G22" s="31"/>
      <c r="H22" s="56"/>
    </row>
    <row r="23" spans="1:8" ht="15">
      <c r="A23" s="18"/>
      <c r="B23" s="19" t="s">
        <v>84</v>
      </c>
      <c r="C23" s="20"/>
      <c r="D23" s="20"/>
      <c r="E23" s="21"/>
      <c r="F23" s="21"/>
      <c r="G23" s="31"/>
      <c r="H23" s="56"/>
    </row>
    <row r="24" spans="1:8" ht="15">
      <c r="A24" s="18">
        <v>14</v>
      </c>
      <c r="B24" s="23" t="s">
        <v>25</v>
      </c>
      <c r="C24" s="20" t="s">
        <v>26</v>
      </c>
      <c r="D24" s="20" t="s">
        <v>27</v>
      </c>
      <c r="E24" s="21">
        <v>80</v>
      </c>
      <c r="F24" s="21">
        <v>393.4585837</v>
      </c>
      <c r="G24" s="31">
        <v>2.41</v>
      </c>
      <c r="H24" s="56">
        <v>0.0455</v>
      </c>
    </row>
    <row r="25" spans="1:8" ht="15">
      <c r="A25" s="18">
        <v>15</v>
      </c>
      <c r="B25" s="23" t="s">
        <v>23</v>
      </c>
      <c r="C25" s="20" t="s">
        <v>26</v>
      </c>
      <c r="D25" s="20" t="s">
        <v>32</v>
      </c>
      <c r="E25" s="21">
        <v>79</v>
      </c>
      <c r="F25" s="21">
        <v>392.1297357</v>
      </c>
      <c r="G25" s="31">
        <v>2.4</v>
      </c>
      <c r="H25" s="56">
        <v>0.0765</v>
      </c>
    </row>
    <row r="26" spans="1:8" ht="15">
      <c r="A26" s="18">
        <v>16</v>
      </c>
      <c r="B26" s="23" t="s">
        <v>116</v>
      </c>
      <c r="C26" s="20" t="s">
        <v>26</v>
      </c>
      <c r="D26" s="20" t="s">
        <v>31</v>
      </c>
      <c r="E26" s="21">
        <v>75</v>
      </c>
      <c r="F26" s="21">
        <v>372.371248</v>
      </c>
      <c r="G26" s="31">
        <v>2.28</v>
      </c>
      <c r="H26" s="56">
        <v>0.0536</v>
      </c>
    </row>
    <row r="27" spans="1:8" ht="15">
      <c r="A27" s="18">
        <v>17</v>
      </c>
      <c r="B27" s="23" t="s">
        <v>28</v>
      </c>
      <c r="C27" s="20" t="s">
        <v>29</v>
      </c>
      <c r="D27" s="20" t="s">
        <v>30</v>
      </c>
      <c r="E27" s="21">
        <v>72</v>
      </c>
      <c r="F27" s="21">
        <v>357.0382323</v>
      </c>
      <c r="G27" s="31">
        <v>2.18</v>
      </c>
      <c r="H27" s="56">
        <v>0.0525</v>
      </c>
    </row>
    <row r="28" spans="1:8" ht="15">
      <c r="A28" s="18"/>
      <c r="B28" s="23"/>
      <c r="C28" s="20"/>
      <c r="D28" s="20"/>
      <c r="E28" s="21"/>
      <c r="F28" s="21"/>
      <c r="G28" s="31"/>
      <c r="H28" s="17"/>
    </row>
    <row r="29" spans="1:8" ht="15">
      <c r="A29" s="34"/>
      <c r="B29" s="35" t="s">
        <v>33</v>
      </c>
      <c r="C29" s="36"/>
      <c r="D29" s="36"/>
      <c r="E29" s="37">
        <v>0</v>
      </c>
      <c r="F29" s="37">
        <v>10947.4831319</v>
      </c>
      <c r="G29" s="38">
        <v>66.95</v>
      </c>
      <c r="H29" s="17"/>
    </row>
    <row r="30" spans="1:8" ht="15">
      <c r="A30" s="13"/>
      <c r="B30" s="19" t="s">
        <v>34</v>
      </c>
      <c r="C30" s="14"/>
      <c r="D30" s="14"/>
      <c r="E30" s="15"/>
      <c r="F30" s="16"/>
      <c r="G30" s="17"/>
      <c r="H30" s="17"/>
    </row>
    <row r="31" spans="1:8" ht="15">
      <c r="A31" s="18"/>
      <c r="B31" s="23" t="s">
        <v>34</v>
      </c>
      <c r="C31" s="20"/>
      <c r="D31" s="20"/>
      <c r="E31" s="21"/>
      <c r="F31" s="21">
        <v>5360.1777032</v>
      </c>
      <c r="G31" s="31">
        <v>32.78</v>
      </c>
      <c r="H31" s="56">
        <v>0.0309</v>
      </c>
    </row>
    <row r="32" spans="1:8" ht="15">
      <c r="A32" s="34"/>
      <c r="B32" s="35" t="s">
        <v>33</v>
      </c>
      <c r="C32" s="36"/>
      <c r="D32" s="36"/>
      <c r="E32" s="44"/>
      <c r="F32" s="37">
        <v>5360.178</v>
      </c>
      <c r="G32" s="38">
        <v>32.78</v>
      </c>
      <c r="H32" s="17"/>
    </row>
    <row r="33" spans="1:8" ht="15">
      <c r="A33" s="25"/>
      <c r="B33" s="28" t="s">
        <v>35</v>
      </c>
      <c r="C33" s="26"/>
      <c r="D33" s="26"/>
      <c r="E33" s="27"/>
      <c r="F33" s="29"/>
      <c r="G33" s="30"/>
      <c r="H33" s="17"/>
    </row>
    <row r="34" spans="1:8" ht="15">
      <c r="A34" s="25"/>
      <c r="B34" s="28" t="s">
        <v>36</v>
      </c>
      <c r="C34" s="26"/>
      <c r="D34" s="26"/>
      <c r="E34" s="27"/>
      <c r="F34" s="21">
        <v>45.082639899999</v>
      </c>
      <c r="G34" s="31">
        <v>0.270000000000003</v>
      </c>
      <c r="H34" s="17"/>
    </row>
    <row r="35" spans="1:8" ht="15">
      <c r="A35" s="34"/>
      <c r="B35" s="45" t="s">
        <v>33</v>
      </c>
      <c r="C35" s="36"/>
      <c r="D35" s="36"/>
      <c r="E35" s="44"/>
      <c r="F35" s="37">
        <v>45.082639899999</v>
      </c>
      <c r="G35" s="38">
        <v>0.270000000000003</v>
      </c>
      <c r="H35" s="17"/>
    </row>
    <row r="36" spans="1:8" ht="15">
      <c r="A36" s="46"/>
      <c r="B36" s="48" t="s">
        <v>37</v>
      </c>
      <c r="C36" s="47"/>
      <c r="D36" s="47"/>
      <c r="E36" s="47"/>
      <c r="F36" s="32">
        <v>16352.743</v>
      </c>
      <c r="G36" s="33" t="s">
        <v>38</v>
      </c>
      <c r="H36" s="17"/>
    </row>
    <row r="41" ht="15">
      <c r="A41" t="s">
        <v>101</v>
      </c>
    </row>
    <row r="43" spans="1:7" ht="31.5" customHeight="1">
      <c r="A43" s="63" t="s">
        <v>112</v>
      </c>
      <c r="B43" s="67" t="s">
        <v>113</v>
      </c>
      <c r="C43" s="67"/>
      <c r="D43" s="67"/>
      <c r="E43" s="67"/>
      <c r="F43" s="67"/>
      <c r="G43" s="68"/>
    </row>
  </sheetData>
  <sheetProtection/>
  <mergeCells count="3">
    <mergeCell ref="A2:G2"/>
    <mergeCell ref="A3:H3"/>
    <mergeCell ref="B43:G43"/>
  </mergeCells>
  <conditionalFormatting sqref="C29:D29 C32:E35 F33">
    <cfRule type="cellIs" priority="1" dxfId="29" operator="lessThan" stopIfTrue="1">
      <formula>0</formula>
    </cfRule>
  </conditionalFormatting>
  <conditionalFormatting sqref="G33">
    <cfRule type="cellIs" priority="2" dxfId="29"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7"/>
  <sheetViews>
    <sheetView zoomScalePageLayoutView="0" workbookViewId="0" topLeftCell="A1">
      <selection activeCell="J12" sqref="J12"/>
    </sheetView>
  </sheetViews>
  <sheetFormatPr defaultColWidth="9.140625" defaultRowHeight="15"/>
  <cols>
    <col min="1" max="1" width="7.28125" style="0" customWidth="1"/>
    <col min="2" max="2" width="41.140625" style="0" customWidth="1"/>
    <col min="3" max="3" width="19.851562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111</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8" ht="15">
      <c r="A7" s="18">
        <v>1</v>
      </c>
      <c r="B7" s="23" t="s">
        <v>14</v>
      </c>
      <c r="C7" s="20" t="s">
        <v>88</v>
      </c>
      <c r="D7" s="20" t="s">
        <v>39</v>
      </c>
      <c r="E7" s="21">
        <v>340000</v>
      </c>
      <c r="F7" s="21">
        <v>3400</v>
      </c>
      <c r="G7" s="31">
        <v>18.06</v>
      </c>
      <c r="H7" s="56">
        <v>0.1175</v>
      </c>
    </row>
    <row r="8" spans="1:8" ht="15">
      <c r="A8" s="18">
        <v>2</v>
      </c>
      <c r="B8" s="23" t="s">
        <v>8</v>
      </c>
      <c r="C8" s="20" t="s">
        <v>86</v>
      </c>
      <c r="D8" s="20" t="s">
        <v>9</v>
      </c>
      <c r="E8" s="21">
        <v>215</v>
      </c>
      <c r="F8" s="21">
        <v>2728.28925</v>
      </c>
      <c r="G8" s="31">
        <v>14.5</v>
      </c>
      <c r="H8" s="56">
        <v>0</v>
      </c>
    </row>
    <row r="9" spans="1:8" ht="15">
      <c r="A9" s="18">
        <v>3</v>
      </c>
      <c r="B9" s="23" t="s">
        <v>10</v>
      </c>
      <c r="C9" s="20" t="s">
        <v>86</v>
      </c>
      <c r="D9" s="20" t="s">
        <v>40</v>
      </c>
      <c r="E9" s="21">
        <v>125</v>
      </c>
      <c r="F9" s="21">
        <v>1582.5730356</v>
      </c>
      <c r="G9" s="31">
        <v>8.41</v>
      </c>
      <c r="H9" s="56">
        <v>0</v>
      </c>
    </row>
    <row r="10" spans="1:8" ht="15">
      <c r="A10" s="18">
        <v>4</v>
      </c>
      <c r="B10" s="23" t="s">
        <v>14</v>
      </c>
      <c r="C10" s="20" t="s">
        <v>88</v>
      </c>
      <c r="D10" s="20" t="s">
        <v>15</v>
      </c>
      <c r="E10" s="21">
        <v>70000</v>
      </c>
      <c r="F10" s="21">
        <v>92.105225</v>
      </c>
      <c r="G10" s="31">
        <v>0.49</v>
      </c>
      <c r="H10" s="56">
        <v>0.1175</v>
      </c>
    </row>
    <row r="11" spans="1:8" ht="15">
      <c r="A11" s="18"/>
      <c r="B11" s="23"/>
      <c r="C11" s="20"/>
      <c r="D11" s="20"/>
      <c r="E11" s="21"/>
      <c r="F11" s="21"/>
      <c r="G11" s="24"/>
      <c r="H11" s="56"/>
    </row>
    <row r="12" spans="1:8" ht="15">
      <c r="A12" s="18"/>
      <c r="B12" s="19" t="s">
        <v>16</v>
      </c>
      <c r="C12" s="23"/>
      <c r="D12" s="23"/>
      <c r="E12" s="23"/>
      <c r="F12" s="23"/>
      <c r="G12" s="23"/>
      <c r="H12" s="56"/>
    </row>
    <row r="13" spans="1:8" ht="15">
      <c r="A13" s="18">
        <v>5</v>
      </c>
      <c r="B13" s="23" t="s">
        <v>48</v>
      </c>
      <c r="C13" s="52" t="s">
        <v>92</v>
      </c>
      <c r="D13" s="20" t="s">
        <v>64</v>
      </c>
      <c r="E13" s="21">
        <v>410</v>
      </c>
      <c r="F13" s="21">
        <v>4094.65798</v>
      </c>
      <c r="G13" s="31">
        <v>21.75</v>
      </c>
      <c r="H13" s="56">
        <v>0.108</v>
      </c>
    </row>
    <row r="14" spans="1:8" ht="15">
      <c r="A14" s="18">
        <v>6</v>
      </c>
      <c r="B14" s="23" t="s">
        <v>42</v>
      </c>
      <c r="C14" s="52" t="s">
        <v>89</v>
      </c>
      <c r="D14" s="20" t="s">
        <v>65</v>
      </c>
      <c r="E14" s="21">
        <v>160</v>
      </c>
      <c r="F14" s="21">
        <v>1600</v>
      </c>
      <c r="G14" s="31">
        <v>8.5</v>
      </c>
      <c r="H14" s="56">
        <v>0.1043</v>
      </c>
    </row>
    <row r="15" spans="1:8" ht="15">
      <c r="A15" s="18">
        <v>7</v>
      </c>
      <c r="B15" s="23" t="s">
        <v>42</v>
      </c>
      <c r="C15" s="52" t="s">
        <v>89</v>
      </c>
      <c r="D15" s="20" t="s">
        <v>55</v>
      </c>
      <c r="E15" s="21">
        <v>100</v>
      </c>
      <c r="F15" s="21">
        <v>1000</v>
      </c>
      <c r="G15" s="31">
        <v>5.31</v>
      </c>
      <c r="H15" s="56">
        <v>0.1043</v>
      </c>
    </row>
    <row r="16" spans="1:8" ht="15">
      <c r="A16" s="18">
        <v>8</v>
      </c>
      <c r="B16" s="23" t="s">
        <v>46</v>
      </c>
      <c r="C16" s="52" t="s">
        <v>91</v>
      </c>
      <c r="D16" s="20" t="s">
        <v>51</v>
      </c>
      <c r="E16" s="21">
        <v>43</v>
      </c>
      <c r="F16" s="21">
        <v>430</v>
      </c>
      <c r="G16" s="31">
        <v>2.28</v>
      </c>
      <c r="H16" s="56">
        <v>0.0965</v>
      </c>
    </row>
    <row r="17" spans="1:8" ht="15">
      <c r="A17" s="18">
        <v>9</v>
      </c>
      <c r="B17" s="23" t="s">
        <v>46</v>
      </c>
      <c r="C17" s="52" t="s">
        <v>91</v>
      </c>
      <c r="D17" s="20" t="s">
        <v>50</v>
      </c>
      <c r="E17" s="21">
        <v>24</v>
      </c>
      <c r="F17" s="21">
        <v>240</v>
      </c>
      <c r="G17" s="31">
        <v>1.28</v>
      </c>
      <c r="H17" s="56">
        <v>0.0965</v>
      </c>
    </row>
    <row r="18" spans="1:8" ht="15">
      <c r="A18" s="18">
        <v>10</v>
      </c>
      <c r="B18" s="23" t="s">
        <v>58</v>
      </c>
      <c r="C18" s="52" t="s">
        <v>96</v>
      </c>
      <c r="D18" s="20" t="s">
        <v>59</v>
      </c>
      <c r="E18" s="21">
        <v>100</v>
      </c>
      <c r="F18" s="21">
        <v>58.75</v>
      </c>
      <c r="G18" s="31">
        <v>0.31</v>
      </c>
      <c r="H18" s="56">
        <v>0.16</v>
      </c>
    </row>
    <row r="19" spans="1:8" ht="15">
      <c r="A19" s="18">
        <v>11</v>
      </c>
      <c r="B19" s="23" t="s">
        <v>20</v>
      </c>
      <c r="C19" s="52" t="s">
        <v>94</v>
      </c>
      <c r="D19" s="20" t="s">
        <v>21</v>
      </c>
      <c r="E19" s="21">
        <v>24</v>
      </c>
      <c r="F19" s="21">
        <v>30</v>
      </c>
      <c r="G19" s="31">
        <v>0.16</v>
      </c>
      <c r="H19" s="56">
        <v>0.135</v>
      </c>
    </row>
    <row r="20" spans="1:8" ht="15">
      <c r="A20" s="18"/>
      <c r="B20" s="23"/>
      <c r="C20" s="20"/>
      <c r="D20" s="20"/>
      <c r="E20" s="21"/>
      <c r="F20" s="21"/>
      <c r="G20" s="31"/>
      <c r="H20" s="56"/>
    </row>
    <row r="21" spans="1:8" ht="15">
      <c r="A21" s="18"/>
      <c r="B21" s="19" t="s">
        <v>84</v>
      </c>
      <c r="C21" s="20"/>
      <c r="D21" s="20"/>
      <c r="E21" s="21"/>
      <c r="F21" s="21"/>
      <c r="G21" s="31"/>
      <c r="H21" s="56"/>
    </row>
    <row r="22" spans="1:8" ht="15">
      <c r="A22" s="18">
        <v>12</v>
      </c>
      <c r="B22" s="23" t="s">
        <v>25</v>
      </c>
      <c r="C22" s="20" t="s">
        <v>26</v>
      </c>
      <c r="D22" s="20" t="s">
        <v>27</v>
      </c>
      <c r="E22" s="21">
        <v>78</v>
      </c>
      <c r="F22" s="21">
        <v>383.6221191</v>
      </c>
      <c r="G22" s="31">
        <v>2.04</v>
      </c>
      <c r="H22" s="56">
        <v>0.0455</v>
      </c>
    </row>
    <row r="23" spans="1:8" ht="15">
      <c r="A23" s="18">
        <v>13</v>
      </c>
      <c r="B23" s="23" t="s">
        <v>28</v>
      </c>
      <c r="C23" s="20" t="s">
        <v>29</v>
      </c>
      <c r="D23" s="20" t="s">
        <v>30</v>
      </c>
      <c r="E23" s="21">
        <v>42</v>
      </c>
      <c r="F23" s="21">
        <v>208.2723022</v>
      </c>
      <c r="G23" s="31">
        <v>1.11</v>
      </c>
      <c r="H23" s="56">
        <v>0.0525</v>
      </c>
    </row>
    <row r="24" spans="1:8" ht="15">
      <c r="A24" s="18">
        <v>14</v>
      </c>
      <c r="B24" s="23" t="s">
        <v>23</v>
      </c>
      <c r="C24" s="20" t="s">
        <v>26</v>
      </c>
      <c r="D24" s="20" t="s">
        <v>32</v>
      </c>
      <c r="E24" s="21">
        <v>42</v>
      </c>
      <c r="F24" s="21">
        <v>208.4740367</v>
      </c>
      <c r="G24" s="31">
        <v>1.11</v>
      </c>
      <c r="H24" s="56">
        <v>0.0765</v>
      </c>
    </row>
    <row r="25" spans="1:8" ht="15">
      <c r="A25" s="18">
        <v>15</v>
      </c>
      <c r="B25" s="23" t="s">
        <v>116</v>
      </c>
      <c r="C25" s="20" t="s">
        <v>26</v>
      </c>
      <c r="D25" s="20" t="s">
        <v>31</v>
      </c>
      <c r="E25" s="21">
        <v>39</v>
      </c>
      <c r="F25" s="21">
        <v>193.6330497</v>
      </c>
      <c r="G25" s="31">
        <v>1.03</v>
      </c>
      <c r="H25" s="56">
        <v>0.0536</v>
      </c>
    </row>
    <row r="26" spans="1:8" ht="15">
      <c r="A26" s="18"/>
      <c r="B26" s="23"/>
      <c r="C26" s="20"/>
      <c r="D26" s="20"/>
      <c r="E26" s="21"/>
      <c r="F26" s="21"/>
      <c r="G26" s="31"/>
      <c r="H26" s="56"/>
    </row>
    <row r="27" spans="1:8" ht="15">
      <c r="A27" s="34"/>
      <c r="B27" s="35" t="s">
        <v>33</v>
      </c>
      <c r="C27" s="36"/>
      <c r="D27" s="36"/>
      <c r="E27" s="37">
        <v>0</v>
      </c>
      <c r="F27" s="37">
        <v>16250.3769983</v>
      </c>
      <c r="G27" s="38">
        <v>86.34000000000002</v>
      </c>
      <c r="H27" s="56"/>
    </row>
    <row r="28" spans="1:8" ht="15">
      <c r="A28" s="13"/>
      <c r="B28" s="19" t="s">
        <v>34</v>
      </c>
      <c r="C28" s="14"/>
      <c r="D28" s="14"/>
      <c r="E28" s="15"/>
      <c r="F28" s="16"/>
      <c r="G28" s="17"/>
      <c r="H28" s="56"/>
    </row>
    <row r="29" spans="1:8" ht="15">
      <c r="A29" s="18"/>
      <c r="B29" s="23" t="s">
        <v>34</v>
      </c>
      <c r="C29" s="20"/>
      <c r="D29" s="20"/>
      <c r="E29" s="21"/>
      <c r="F29" s="21">
        <v>2461.3270948</v>
      </c>
      <c r="G29" s="31">
        <v>13.08</v>
      </c>
      <c r="H29" s="56">
        <v>0.0309</v>
      </c>
    </row>
    <row r="30" spans="1:8" ht="15">
      <c r="A30" s="34"/>
      <c r="B30" s="35" t="s">
        <v>33</v>
      </c>
      <c r="C30" s="36"/>
      <c r="D30" s="36"/>
      <c r="E30" s="44"/>
      <c r="F30" s="37">
        <v>2461.327</v>
      </c>
      <c r="G30" s="38">
        <v>13.08</v>
      </c>
      <c r="H30" s="56"/>
    </row>
    <row r="31" spans="1:8" ht="15">
      <c r="A31" s="25"/>
      <c r="B31" s="28" t="s">
        <v>35</v>
      </c>
      <c r="C31" s="26"/>
      <c r="D31" s="26"/>
      <c r="E31" s="27"/>
      <c r="F31" s="29"/>
      <c r="G31" s="30"/>
      <c r="H31" s="62"/>
    </row>
    <row r="32" spans="1:8" ht="15">
      <c r="A32" s="25"/>
      <c r="B32" s="28" t="s">
        <v>36</v>
      </c>
      <c r="C32" s="26"/>
      <c r="D32" s="26"/>
      <c r="E32" s="27"/>
      <c r="F32" s="21">
        <v>110.2978364000001</v>
      </c>
      <c r="G32" s="31">
        <v>0.579999999999989</v>
      </c>
      <c r="H32" s="17"/>
    </row>
    <row r="33" spans="1:8" ht="15">
      <c r="A33" s="34"/>
      <c r="B33" s="45" t="s">
        <v>33</v>
      </c>
      <c r="C33" s="36"/>
      <c r="D33" s="36"/>
      <c r="E33" s="44"/>
      <c r="F33" s="37">
        <v>110.2978364000001</v>
      </c>
      <c r="G33" s="38">
        <v>0.579999999999989</v>
      </c>
      <c r="H33" s="17"/>
    </row>
    <row r="34" spans="1:8" ht="15">
      <c r="A34" s="46"/>
      <c r="B34" s="48" t="s">
        <v>37</v>
      </c>
      <c r="C34" s="47"/>
      <c r="D34" s="47"/>
      <c r="E34" s="47"/>
      <c r="F34" s="32">
        <v>18822.002</v>
      </c>
      <c r="G34" s="33" t="s">
        <v>38</v>
      </c>
      <c r="H34" s="17"/>
    </row>
    <row r="35" ht="15">
      <c r="H35" s="17"/>
    </row>
    <row r="37" spans="1:7" ht="30" customHeight="1">
      <c r="A37" s="63" t="s">
        <v>112</v>
      </c>
      <c r="B37" s="67" t="s">
        <v>113</v>
      </c>
      <c r="C37" s="67"/>
      <c r="D37" s="67"/>
      <c r="E37" s="67"/>
      <c r="F37" s="67"/>
      <c r="G37" s="68"/>
    </row>
  </sheetData>
  <sheetProtection/>
  <mergeCells count="3">
    <mergeCell ref="A2:G2"/>
    <mergeCell ref="A3:H3"/>
    <mergeCell ref="B37:G37"/>
  </mergeCells>
  <conditionalFormatting sqref="C27:D27 C30:E33 F31">
    <cfRule type="cellIs" priority="1" dxfId="29" operator="lessThan" stopIfTrue="1">
      <formula>0</formula>
    </cfRule>
  </conditionalFormatting>
  <conditionalFormatting sqref="G31">
    <cfRule type="cellIs" priority="2" dxfId="29"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9"/>
  <sheetViews>
    <sheetView zoomScalePageLayoutView="0" workbookViewId="0" topLeftCell="A1">
      <selection activeCell="A11" sqref="A11"/>
    </sheetView>
  </sheetViews>
  <sheetFormatPr defaultColWidth="9.140625" defaultRowHeight="15"/>
  <cols>
    <col min="1" max="1" width="39.140625" style="0" bestFit="1" customWidth="1"/>
    <col min="2" max="2" width="15.8515625" style="0" bestFit="1" customWidth="1"/>
  </cols>
  <sheetData>
    <row r="1" spans="1:2" ht="15.75" customHeight="1" thickBot="1">
      <c r="A1" s="85" t="s">
        <v>127</v>
      </c>
      <c r="B1" s="86" t="s">
        <v>172</v>
      </c>
    </row>
    <row r="2" spans="1:2" ht="15.75" thickBot="1">
      <c r="A2" s="87" t="s">
        <v>148</v>
      </c>
      <c r="B2" s="88">
        <v>3734023309.55</v>
      </c>
    </row>
    <row r="3" spans="1:2" ht="15.75" thickBot="1">
      <c r="A3" s="87" t="s">
        <v>150</v>
      </c>
      <c r="B3" s="88">
        <v>4314195307.3</v>
      </c>
    </row>
    <row r="4" spans="1:2" ht="15.75" thickBot="1">
      <c r="A4" s="87" t="s">
        <v>151</v>
      </c>
      <c r="B4" s="88">
        <v>1342026360.58</v>
      </c>
    </row>
    <row r="5" spans="1:2" ht="15.75" thickBot="1">
      <c r="A5" s="87" t="s">
        <v>152</v>
      </c>
      <c r="B5" s="88">
        <v>2386188604.38</v>
      </c>
    </row>
    <row r="6" spans="1:2" ht="15.75" thickBot="1">
      <c r="A6" s="87" t="s">
        <v>153</v>
      </c>
      <c r="B6" s="88">
        <v>1994758357.88</v>
      </c>
    </row>
    <row r="7" spans="1:2" ht="15.75" thickBot="1">
      <c r="A7" s="87" t="s">
        <v>154</v>
      </c>
      <c r="B7" s="88">
        <v>1635274347.5</v>
      </c>
    </row>
    <row r="8" spans="1:2" ht="15.75" thickBot="1">
      <c r="A8" s="87" t="s">
        <v>155</v>
      </c>
      <c r="B8" s="88">
        <v>1882200192.95</v>
      </c>
    </row>
    <row r="9" spans="1:2" ht="15">
      <c r="A9" s="87" t="s">
        <v>173</v>
      </c>
      <c r="B9" s="88">
        <v>17288666480.14</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89" t="s">
        <v>174</v>
      </c>
    </row>
    <row r="2" ht="15">
      <c r="A2" t="s">
        <v>175</v>
      </c>
    </row>
    <row r="3" ht="15">
      <c r="A3" t="s">
        <v>176</v>
      </c>
    </row>
    <row r="5" ht="15">
      <c r="A5" s="89" t="s">
        <v>177</v>
      </c>
    </row>
    <row r="6" ht="15">
      <c r="A6" t="s">
        <v>175</v>
      </c>
    </row>
    <row r="7" ht="15">
      <c r="A7" t="s">
        <v>176</v>
      </c>
    </row>
    <row r="9" ht="15">
      <c r="A9" s="89" t="s">
        <v>178</v>
      </c>
    </row>
    <row r="10" ht="15">
      <c r="A10" t="s">
        <v>175</v>
      </c>
    </row>
    <row r="11" ht="15">
      <c r="A11" t="s">
        <v>176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5:F117"/>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90" t="s">
        <v>179</v>
      </c>
      <c r="B5" s="90"/>
      <c r="C5" s="90"/>
      <c r="D5" s="90"/>
      <c r="E5" s="90"/>
      <c r="F5" s="90"/>
    </row>
    <row r="6" spans="1:6" ht="15.75" customHeight="1">
      <c r="A6" s="91"/>
      <c r="B6" s="91"/>
      <c r="C6" s="91"/>
      <c r="D6" s="91"/>
      <c r="E6" s="91"/>
      <c r="F6" s="91"/>
    </row>
    <row r="7" spans="1:6" ht="15.75" customHeight="1">
      <c r="A7" s="92" t="s">
        <v>194</v>
      </c>
      <c r="B7" s="92"/>
      <c r="C7" s="92"/>
      <c r="D7" s="92"/>
      <c r="E7" s="92"/>
      <c r="F7" s="92"/>
    </row>
    <row r="8" spans="1:6" ht="15.75" customHeight="1">
      <c r="A8" s="93"/>
      <c r="B8" s="93"/>
      <c r="C8" s="93"/>
      <c r="D8" s="93"/>
      <c r="E8" s="93"/>
      <c r="F8" s="93"/>
    </row>
    <row r="9" spans="1:6" ht="15">
      <c r="A9" s="94" t="s">
        <v>148</v>
      </c>
      <c r="B9" s="95"/>
      <c r="C9" s="95"/>
      <c r="D9" s="95"/>
      <c r="E9" s="95"/>
      <c r="F9" s="96"/>
    </row>
    <row r="10" spans="1:6" ht="27" customHeight="1">
      <c r="A10" s="97" t="s">
        <v>1</v>
      </c>
      <c r="B10" s="98" t="s">
        <v>181</v>
      </c>
      <c r="C10" s="98" t="s">
        <v>4</v>
      </c>
      <c r="D10" s="98" t="s">
        <v>5</v>
      </c>
      <c r="E10" s="99" t="s">
        <v>182</v>
      </c>
      <c r="F10" s="100" t="s">
        <v>183</v>
      </c>
    </row>
    <row r="11" spans="1:6" ht="21.75" customHeight="1">
      <c r="A11" s="101"/>
      <c r="B11" s="102"/>
      <c r="C11" s="102"/>
      <c r="D11" s="102"/>
      <c r="E11" s="99" t="s">
        <v>184</v>
      </c>
      <c r="F11" s="103"/>
    </row>
    <row r="12" spans="1:6" ht="15">
      <c r="A12" s="104"/>
      <c r="B12" s="104" t="s">
        <v>185</v>
      </c>
      <c r="C12" s="104"/>
      <c r="D12" s="105"/>
      <c r="E12" s="106"/>
      <c r="F12" s="107"/>
    </row>
    <row r="13" spans="1:6" ht="15">
      <c r="A13" s="108">
        <v>1</v>
      </c>
      <c r="B13" s="109" t="s">
        <v>23</v>
      </c>
      <c r="C13" s="109" t="s">
        <v>24</v>
      </c>
      <c r="D13" s="109">
        <v>500</v>
      </c>
      <c r="E13" s="110">
        <v>2441.5123387</v>
      </c>
      <c r="F13" s="111">
        <v>0.06538557</v>
      </c>
    </row>
    <row r="14" spans="1:6" ht="15">
      <c r="A14" s="108">
        <v>2</v>
      </c>
      <c r="B14" s="109" t="s">
        <v>25</v>
      </c>
      <c r="C14" s="109" t="s">
        <v>27</v>
      </c>
      <c r="D14" s="109">
        <v>390</v>
      </c>
      <c r="E14" s="110">
        <v>1918.1105955</v>
      </c>
      <c r="F14" s="111">
        <v>0.05136847</v>
      </c>
    </row>
    <row r="15" spans="1:6" ht="15">
      <c r="A15" s="108">
        <v>3</v>
      </c>
      <c r="B15" s="109" t="s">
        <v>28</v>
      </c>
      <c r="C15" s="109" t="s">
        <v>30</v>
      </c>
      <c r="D15" s="109">
        <v>163</v>
      </c>
      <c r="E15" s="110">
        <v>808.2948871</v>
      </c>
      <c r="F15" s="111">
        <v>0.02164676</v>
      </c>
    </row>
    <row r="16" spans="1:6" ht="15">
      <c r="A16" s="108">
        <v>4</v>
      </c>
      <c r="B16" s="109" t="s">
        <v>116</v>
      </c>
      <c r="C16" s="109" t="s">
        <v>31</v>
      </c>
      <c r="D16" s="109">
        <v>159</v>
      </c>
      <c r="E16" s="110">
        <v>789.4270504</v>
      </c>
      <c r="F16" s="111">
        <v>0.02114146</v>
      </c>
    </row>
    <row r="17" spans="1:6" ht="15">
      <c r="A17" s="108">
        <v>5</v>
      </c>
      <c r="B17" s="109" t="s">
        <v>23</v>
      </c>
      <c r="C17" s="109" t="s">
        <v>32</v>
      </c>
      <c r="D17" s="109">
        <v>159</v>
      </c>
      <c r="E17" s="110">
        <v>789.223139</v>
      </c>
      <c r="F17" s="111">
        <v>0.021136</v>
      </c>
    </row>
    <row r="18" spans="1:6" ht="15">
      <c r="A18" s="104"/>
      <c r="B18" s="104" t="s">
        <v>186</v>
      </c>
      <c r="C18" s="104"/>
      <c r="D18" s="105"/>
      <c r="E18" s="106"/>
      <c r="F18" s="107"/>
    </row>
    <row r="19" spans="1:6" ht="15">
      <c r="A19" s="108">
        <v>6</v>
      </c>
      <c r="B19" s="109" t="s">
        <v>8</v>
      </c>
      <c r="C19" s="109" t="s">
        <v>9</v>
      </c>
      <c r="D19" s="109">
        <v>547</v>
      </c>
      <c r="E19" s="110">
        <v>6941.2754408</v>
      </c>
      <c r="F19" s="111">
        <v>0.18589266</v>
      </c>
    </row>
    <row r="20" spans="1:6" ht="15">
      <c r="A20" s="108">
        <v>7</v>
      </c>
      <c r="B20" s="109" t="s">
        <v>10</v>
      </c>
      <c r="C20" s="109" t="s">
        <v>11</v>
      </c>
      <c r="D20" s="109">
        <v>200</v>
      </c>
      <c r="E20" s="110">
        <v>2532.116857</v>
      </c>
      <c r="F20" s="111">
        <v>0.06781203</v>
      </c>
    </row>
    <row r="21" spans="1:6" ht="15">
      <c r="A21" s="108">
        <v>8</v>
      </c>
      <c r="B21" s="109" t="s">
        <v>12</v>
      </c>
      <c r="C21" s="109" t="s">
        <v>13</v>
      </c>
      <c r="D21" s="109">
        <v>100</v>
      </c>
      <c r="E21" s="110">
        <v>682.6378833</v>
      </c>
      <c r="F21" s="111">
        <v>0.01828156</v>
      </c>
    </row>
    <row r="22" spans="1:6" ht="15">
      <c r="A22" s="108">
        <v>9</v>
      </c>
      <c r="B22" s="109" t="s">
        <v>14</v>
      </c>
      <c r="C22" s="109" t="s">
        <v>15</v>
      </c>
      <c r="D22" s="109">
        <v>117143</v>
      </c>
      <c r="E22" s="110">
        <v>154.1355273</v>
      </c>
      <c r="F22" s="111">
        <f>E22/E31</f>
        <v>0.004127867303500454</v>
      </c>
    </row>
    <row r="23" spans="1:6" ht="15">
      <c r="A23" s="104"/>
      <c r="B23" s="104" t="s">
        <v>187</v>
      </c>
      <c r="C23" s="104"/>
      <c r="D23" s="105"/>
      <c r="E23" s="106"/>
      <c r="F23" s="107"/>
    </row>
    <row r="24" spans="1:6" ht="15">
      <c r="A24" s="108">
        <v>10</v>
      </c>
      <c r="B24" s="109" t="s">
        <v>115</v>
      </c>
      <c r="C24" s="109" t="s">
        <v>17</v>
      </c>
      <c r="D24" s="109">
        <v>578</v>
      </c>
      <c r="E24" s="110">
        <v>2494.5217584</v>
      </c>
      <c r="F24" s="111">
        <v>0.0668052</v>
      </c>
    </row>
    <row r="25" spans="1:6" ht="15">
      <c r="A25" s="108">
        <v>11</v>
      </c>
      <c r="B25" s="109" t="s">
        <v>189</v>
      </c>
      <c r="C25" s="109" t="s">
        <v>18</v>
      </c>
      <c r="D25" s="109">
        <v>340</v>
      </c>
      <c r="E25" s="110">
        <v>850</v>
      </c>
      <c r="F25" s="111">
        <v>0.02276365</v>
      </c>
    </row>
    <row r="26" spans="1:6" ht="15">
      <c r="A26" s="108">
        <v>12</v>
      </c>
      <c r="B26" s="109" t="s">
        <v>188</v>
      </c>
      <c r="C26" s="109" t="s">
        <v>19</v>
      </c>
      <c r="D26" s="109">
        <v>150</v>
      </c>
      <c r="E26" s="110">
        <v>362.5140174</v>
      </c>
      <c r="F26" s="111">
        <v>0.0097084</v>
      </c>
    </row>
    <row r="27" spans="1:6" ht="15">
      <c r="A27" s="108">
        <v>13</v>
      </c>
      <c r="B27" s="109" t="s">
        <v>20</v>
      </c>
      <c r="C27" s="109" t="s">
        <v>21</v>
      </c>
      <c r="D27" s="109">
        <v>113</v>
      </c>
      <c r="E27" s="110">
        <v>141.25</v>
      </c>
      <c r="F27" s="111">
        <v>0.00378278</v>
      </c>
    </row>
    <row r="28" spans="1:6" ht="15">
      <c r="A28" s="108">
        <v>14</v>
      </c>
      <c r="B28" s="109" t="s">
        <v>188</v>
      </c>
      <c r="C28" s="109" t="s">
        <v>22</v>
      </c>
      <c r="D28" s="109">
        <v>20</v>
      </c>
      <c r="E28" s="110">
        <v>48.0932371</v>
      </c>
      <c r="F28" s="111">
        <v>0.00128797</v>
      </c>
    </row>
    <row r="29" spans="1:6" ht="15">
      <c r="A29" s="112"/>
      <c r="B29" s="113" t="s">
        <v>33</v>
      </c>
      <c r="C29" s="113"/>
      <c r="D29" s="113"/>
      <c r="E29" s="114">
        <v>20953.112732000005</v>
      </c>
      <c r="F29" s="115">
        <v>0.5611403773035003</v>
      </c>
    </row>
    <row r="30" spans="1:6" ht="15">
      <c r="A30" s="104"/>
      <c r="B30" s="104" t="s">
        <v>190</v>
      </c>
      <c r="C30" s="116"/>
      <c r="D30" s="105"/>
      <c r="E30" s="106">
        <v>16387.120363499995</v>
      </c>
      <c r="F30" s="107">
        <v>0.4389</v>
      </c>
    </row>
    <row r="31" spans="1:6" ht="15">
      <c r="A31" s="112"/>
      <c r="B31" s="113" t="s">
        <v>33</v>
      </c>
      <c r="C31" s="113"/>
      <c r="D31" s="113"/>
      <c r="E31" s="114">
        <v>37340.2330955</v>
      </c>
      <c r="F31" s="117">
        <v>1</v>
      </c>
    </row>
    <row r="32" spans="1:6" ht="15">
      <c r="A32" s="104"/>
      <c r="B32" s="118"/>
      <c r="C32" s="104"/>
      <c r="D32" s="105"/>
      <c r="E32" s="104"/>
      <c r="F32" s="119"/>
    </row>
    <row r="34" spans="1:6" ht="15">
      <c r="A34" s="94" t="s">
        <v>150</v>
      </c>
      <c r="B34" s="95"/>
      <c r="C34" s="95"/>
      <c r="D34" s="95"/>
      <c r="E34" s="95"/>
      <c r="F34" s="96"/>
    </row>
    <row r="35" spans="1:6" ht="27" customHeight="1">
      <c r="A35" s="97" t="s">
        <v>1</v>
      </c>
      <c r="B35" s="98" t="s">
        <v>181</v>
      </c>
      <c r="C35" s="98" t="s">
        <v>4</v>
      </c>
      <c r="D35" s="98" t="s">
        <v>5</v>
      </c>
      <c r="E35" s="99" t="s">
        <v>182</v>
      </c>
      <c r="F35" s="100" t="s">
        <v>183</v>
      </c>
    </row>
    <row r="36" spans="1:6" ht="21.75" customHeight="1">
      <c r="A36" s="101"/>
      <c r="B36" s="102"/>
      <c r="C36" s="102"/>
      <c r="D36" s="102"/>
      <c r="E36" s="99" t="s">
        <v>184</v>
      </c>
      <c r="F36" s="103"/>
    </row>
    <row r="37" spans="1:6" ht="15">
      <c r="A37" s="104"/>
      <c r="B37" s="104" t="s">
        <v>185</v>
      </c>
      <c r="C37" s="104"/>
      <c r="D37" s="105"/>
      <c r="E37" s="106"/>
      <c r="F37" s="107"/>
    </row>
    <row r="38" spans="1:6" ht="15">
      <c r="A38" s="108">
        <v>1</v>
      </c>
      <c r="B38" s="109" t="s">
        <v>25</v>
      </c>
      <c r="C38" s="109" t="s">
        <v>27</v>
      </c>
      <c r="D38" s="109">
        <v>213</v>
      </c>
      <c r="E38" s="110">
        <v>1047.5834791</v>
      </c>
      <c r="F38" s="111">
        <v>0.02428225</v>
      </c>
    </row>
    <row r="39" spans="1:6" ht="15">
      <c r="A39" s="108">
        <v>2</v>
      </c>
      <c r="B39" s="109" t="s">
        <v>28</v>
      </c>
      <c r="C39" s="109" t="s">
        <v>30</v>
      </c>
      <c r="D39" s="109">
        <v>107</v>
      </c>
      <c r="E39" s="110">
        <v>530.5984842</v>
      </c>
      <c r="F39" s="111">
        <v>0.0122989</v>
      </c>
    </row>
    <row r="40" spans="1:6" ht="15">
      <c r="A40" s="108">
        <v>3</v>
      </c>
      <c r="B40" s="109" t="s">
        <v>116</v>
      </c>
      <c r="C40" s="109" t="s">
        <v>31</v>
      </c>
      <c r="D40" s="109">
        <v>106</v>
      </c>
      <c r="E40" s="110">
        <v>526.2847002</v>
      </c>
      <c r="F40" s="111">
        <v>0.01219891</v>
      </c>
    </row>
    <row r="41" spans="1:6" ht="15">
      <c r="A41" s="108">
        <v>4</v>
      </c>
      <c r="B41" s="109" t="s">
        <v>23</v>
      </c>
      <c r="C41" s="109" t="s">
        <v>32</v>
      </c>
      <c r="D41" s="109">
        <v>103</v>
      </c>
      <c r="E41" s="110">
        <v>511.2577567</v>
      </c>
      <c r="F41" s="111">
        <v>0.01185059</v>
      </c>
    </row>
    <row r="42" spans="1:6" ht="15">
      <c r="A42" s="104"/>
      <c r="B42" s="104" t="s">
        <v>186</v>
      </c>
      <c r="C42" s="104"/>
      <c r="D42" s="105"/>
      <c r="E42" s="106"/>
      <c r="F42" s="107"/>
    </row>
    <row r="43" spans="1:6" ht="15">
      <c r="A43" s="108">
        <v>5</v>
      </c>
      <c r="B43" s="109" t="s">
        <v>8</v>
      </c>
      <c r="C43" s="109" t="s">
        <v>9</v>
      </c>
      <c r="D43" s="109">
        <v>619</v>
      </c>
      <c r="E43" s="110">
        <v>7854.9350966</v>
      </c>
      <c r="F43" s="111">
        <v>0.18207185</v>
      </c>
    </row>
    <row r="44" spans="1:6" ht="15">
      <c r="A44" s="108">
        <v>6</v>
      </c>
      <c r="B44" s="109" t="s">
        <v>14</v>
      </c>
      <c r="C44" s="109" t="s">
        <v>39</v>
      </c>
      <c r="D44" s="109">
        <v>458496</v>
      </c>
      <c r="E44" s="110">
        <v>4584.96</v>
      </c>
      <c r="F44" s="111">
        <v>0.1062761343289638</v>
      </c>
    </row>
    <row r="45" spans="1:6" ht="15">
      <c r="A45" s="108">
        <v>7</v>
      </c>
      <c r="B45" s="109" t="s">
        <v>10</v>
      </c>
      <c r="C45" s="109" t="s">
        <v>40</v>
      </c>
      <c r="D45" s="109">
        <v>299</v>
      </c>
      <c r="E45" s="110">
        <v>3785.5147012</v>
      </c>
      <c r="F45" s="111">
        <v>0.08774556</v>
      </c>
    </row>
    <row r="46" spans="1:6" ht="15">
      <c r="A46" s="108">
        <v>8</v>
      </c>
      <c r="B46" s="109" t="s">
        <v>12</v>
      </c>
      <c r="C46" s="109" t="s">
        <v>41</v>
      </c>
      <c r="D46" s="109">
        <v>200</v>
      </c>
      <c r="E46" s="110">
        <v>2047.9136395</v>
      </c>
      <c r="F46" s="111">
        <v>0.04746919</v>
      </c>
    </row>
    <row r="47" spans="1:6" ht="15">
      <c r="A47" s="104"/>
      <c r="B47" s="104" t="s">
        <v>187</v>
      </c>
      <c r="C47" s="104"/>
      <c r="D47" s="105"/>
      <c r="E47" s="106"/>
      <c r="F47" s="107"/>
    </row>
    <row r="48" spans="1:6" ht="15">
      <c r="A48" s="108">
        <v>9</v>
      </c>
      <c r="B48" s="109" t="s">
        <v>42</v>
      </c>
      <c r="C48" s="109" t="s">
        <v>43</v>
      </c>
      <c r="D48" s="109">
        <v>650</v>
      </c>
      <c r="E48" s="110">
        <v>5799.9999998</v>
      </c>
      <c r="F48" s="111">
        <v>0.1344399</v>
      </c>
    </row>
    <row r="49" spans="1:6" ht="15">
      <c r="A49" s="108">
        <v>10</v>
      </c>
      <c r="B49" s="109" t="s">
        <v>44</v>
      </c>
      <c r="C49" s="109" t="s">
        <v>45</v>
      </c>
      <c r="D49" s="109">
        <v>327000</v>
      </c>
      <c r="E49" s="110">
        <v>3270</v>
      </c>
      <c r="F49" s="111">
        <v>0.07579629</v>
      </c>
    </row>
    <row r="50" spans="1:6" ht="15">
      <c r="A50" s="108">
        <v>11</v>
      </c>
      <c r="B50" s="109" t="s">
        <v>46</v>
      </c>
      <c r="C50" s="109" t="s">
        <v>47</v>
      </c>
      <c r="D50" s="109">
        <v>261</v>
      </c>
      <c r="E50" s="110">
        <v>2610</v>
      </c>
      <c r="F50" s="111">
        <v>0.06049796</v>
      </c>
    </row>
    <row r="51" spans="1:6" ht="15">
      <c r="A51" s="108">
        <v>12</v>
      </c>
      <c r="B51" s="109" t="s">
        <v>115</v>
      </c>
      <c r="C51" s="109" t="s">
        <v>17</v>
      </c>
      <c r="D51" s="109">
        <v>380</v>
      </c>
      <c r="E51" s="110">
        <v>1639.9970056</v>
      </c>
      <c r="F51" s="111">
        <v>0.03801397</v>
      </c>
    </row>
    <row r="52" spans="1:6" ht="15">
      <c r="A52" s="108">
        <v>13</v>
      </c>
      <c r="B52" s="109" t="s">
        <v>188</v>
      </c>
      <c r="C52" s="109" t="s">
        <v>19</v>
      </c>
      <c r="D52" s="109">
        <v>552</v>
      </c>
      <c r="E52" s="110">
        <v>1340.4997963</v>
      </c>
      <c r="F52" s="111">
        <v>0.03107184</v>
      </c>
    </row>
    <row r="53" spans="1:6" ht="15">
      <c r="A53" s="108">
        <v>14</v>
      </c>
      <c r="B53" s="109" t="s">
        <v>48</v>
      </c>
      <c r="C53" s="109" t="s">
        <v>49</v>
      </c>
      <c r="D53" s="109">
        <v>120</v>
      </c>
      <c r="E53" s="110">
        <v>1198.43648</v>
      </c>
      <c r="F53" s="111">
        <v>0.02777891</v>
      </c>
    </row>
    <row r="54" spans="1:6" ht="15">
      <c r="A54" s="108">
        <v>15</v>
      </c>
      <c r="B54" s="109" t="s">
        <v>46</v>
      </c>
      <c r="C54" s="109" t="s">
        <v>50</v>
      </c>
      <c r="D54" s="109">
        <v>75</v>
      </c>
      <c r="E54" s="110">
        <v>750</v>
      </c>
      <c r="F54" s="111">
        <v>0.01738447</v>
      </c>
    </row>
    <row r="55" spans="1:6" ht="15">
      <c r="A55" s="108">
        <v>16</v>
      </c>
      <c r="B55" s="109" t="s">
        <v>189</v>
      </c>
      <c r="C55" s="109" t="s">
        <v>18</v>
      </c>
      <c r="D55" s="109">
        <v>286</v>
      </c>
      <c r="E55" s="110">
        <v>715</v>
      </c>
      <c r="F55" s="111">
        <v>0.01657319</v>
      </c>
    </row>
    <row r="56" spans="1:6" ht="15">
      <c r="A56" s="108">
        <v>17</v>
      </c>
      <c r="B56" s="109" t="s">
        <v>46</v>
      </c>
      <c r="C56" s="109" t="s">
        <v>51</v>
      </c>
      <c r="D56" s="109">
        <v>47</v>
      </c>
      <c r="E56" s="110">
        <v>470</v>
      </c>
      <c r="F56" s="111">
        <v>0.01089427</v>
      </c>
    </row>
    <row r="57" spans="1:6" ht="15">
      <c r="A57" s="108">
        <v>18</v>
      </c>
      <c r="B57" s="109" t="s">
        <v>52</v>
      </c>
      <c r="C57" s="109" t="s">
        <v>53</v>
      </c>
      <c r="D57" s="109">
        <v>28543</v>
      </c>
      <c r="E57" s="110">
        <v>285.43</v>
      </c>
      <c r="F57" s="111">
        <v>0.00661607</v>
      </c>
    </row>
    <row r="58" spans="1:6" ht="15">
      <c r="A58" s="108">
        <v>19</v>
      </c>
      <c r="B58" s="109" t="s">
        <v>20</v>
      </c>
      <c r="C58" s="109" t="s">
        <v>21</v>
      </c>
      <c r="D58" s="109">
        <v>173</v>
      </c>
      <c r="E58" s="110">
        <v>216.25</v>
      </c>
      <c r="F58" s="111">
        <v>0.00501252</v>
      </c>
    </row>
    <row r="59" spans="1:6" ht="15">
      <c r="A59" s="108">
        <v>20</v>
      </c>
      <c r="B59" s="109" t="s">
        <v>188</v>
      </c>
      <c r="C59" s="109" t="s">
        <v>22</v>
      </c>
      <c r="D59" s="109">
        <v>85</v>
      </c>
      <c r="E59" s="110">
        <v>194.7149052</v>
      </c>
      <c r="F59" s="111">
        <v>0.00451335</v>
      </c>
    </row>
    <row r="60" spans="1:6" ht="15">
      <c r="A60" s="112"/>
      <c r="B60" s="113" t="s">
        <v>33</v>
      </c>
      <c r="C60" s="113"/>
      <c r="D60" s="113"/>
      <c r="E60" s="114">
        <f>SUM(E38:E59)</f>
        <v>39379.3760444</v>
      </c>
      <c r="F60" s="115">
        <f>SUM(F38:F59)</f>
        <v>0.9127861243289636</v>
      </c>
    </row>
    <row r="61" spans="1:6" ht="15">
      <c r="A61" s="104"/>
      <c r="B61" s="104" t="s">
        <v>190</v>
      </c>
      <c r="C61" s="116"/>
      <c r="D61" s="105"/>
      <c r="E61" s="106">
        <f>E62-E60</f>
        <v>3762.577028599997</v>
      </c>
      <c r="F61" s="107">
        <v>0.08721387567103644</v>
      </c>
    </row>
    <row r="62" spans="1:6" ht="15">
      <c r="A62" s="112"/>
      <c r="B62" s="113" t="s">
        <v>33</v>
      </c>
      <c r="C62" s="113"/>
      <c r="D62" s="113"/>
      <c r="E62" s="114">
        <v>43141.953073</v>
      </c>
      <c r="F62" s="117">
        <v>1</v>
      </c>
    </row>
    <row r="63" spans="1:6" ht="15">
      <c r="A63" s="104"/>
      <c r="B63" s="118"/>
      <c r="C63" s="104"/>
      <c r="D63" s="105"/>
      <c r="E63" s="104"/>
      <c r="F63" s="119"/>
    </row>
    <row r="65" spans="1:6" ht="15">
      <c r="A65" s="94" t="s">
        <v>154</v>
      </c>
      <c r="B65" s="95"/>
      <c r="C65" s="95"/>
      <c r="D65" s="95"/>
      <c r="E65" s="95"/>
      <c r="F65" s="96"/>
    </row>
    <row r="66" spans="1:6" ht="27" customHeight="1">
      <c r="A66" s="97" t="s">
        <v>1</v>
      </c>
      <c r="B66" s="98" t="s">
        <v>181</v>
      </c>
      <c r="C66" s="98" t="s">
        <v>4</v>
      </c>
      <c r="D66" s="98" t="s">
        <v>5</v>
      </c>
      <c r="E66" s="99" t="s">
        <v>182</v>
      </c>
      <c r="F66" s="100" t="s">
        <v>183</v>
      </c>
    </row>
    <row r="67" spans="1:6" ht="21.75" customHeight="1">
      <c r="A67" s="101"/>
      <c r="B67" s="102"/>
      <c r="C67" s="102"/>
      <c r="D67" s="102"/>
      <c r="E67" s="99" t="s">
        <v>184</v>
      </c>
      <c r="F67" s="103"/>
    </row>
    <row r="68" spans="1:6" ht="15">
      <c r="A68" s="104"/>
      <c r="B68" s="104" t="s">
        <v>185</v>
      </c>
      <c r="C68" s="104"/>
      <c r="D68" s="105"/>
      <c r="E68" s="106"/>
      <c r="F68" s="107"/>
    </row>
    <row r="69" spans="1:6" ht="15">
      <c r="A69" s="108">
        <v>1</v>
      </c>
      <c r="B69" s="109" t="s">
        <v>25</v>
      </c>
      <c r="C69" s="109" t="s">
        <v>27</v>
      </c>
      <c r="D69" s="109">
        <v>80</v>
      </c>
      <c r="E69" s="110">
        <v>393.4585837</v>
      </c>
      <c r="F69" s="111">
        <v>0.02406071</v>
      </c>
    </row>
    <row r="70" spans="1:6" ht="15">
      <c r="A70" s="108">
        <v>2</v>
      </c>
      <c r="B70" s="109" t="s">
        <v>23</v>
      </c>
      <c r="C70" s="109" t="s">
        <v>32</v>
      </c>
      <c r="D70" s="109">
        <v>79</v>
      </c>
      <c r="E70" s="110">
        <v>392.1297357</v>
      </c>
      <c r="F70" s="111">
        <v>0.02397945</v>
      </c>
    </row>
    <row r="71" spans="1:6" ht="15">
      <c r="A71" s="108">
        <v>3</v>
      </c>
      <c r="B71" s="109" t="s">
        <v>116</v>
      </c>
      <c r="C71" s="109" t="s">
        <v>31</v>
      </c>
      <c r="D71" s="109">
        <v>75</v>
      </c>
      <c r="E71" s="110">
        <v>372.371248</v>
      </c>
      <c r="F71" s="111">
        <v>0.02277118</v>
      </c>
    </row>
    <row r="72" spans="1:6" ht="15">
      <c r="A72" s="108">
        <v>4</v>
      </c>
      <c r="B72" s="109" t="s">
        <v>28</v>
      </c>
      <c r="C72" s="109" t="s">
        <v>30</v>
      </c>
      <c r="D72" s="109">
        <v>72</v>
      </c>
      <c r="E72" s="110">
        <v>357.0382323</v>
      </c>
      <c r="F72" s="111">
        <v>0.02183354</v>
      </c>
    </row>
    <row r="73" spans="1:6" ht="15">
      <c r="A73" s="104"/>
      <c r="B73" s="104" t="s">
        <v>186</v>
      </c>
      <c r="C73" s="104"/>
      <c r="D73" s="105"/>
      <c r="E73" s="106"/>
      <c r="F73" s="107"/>
    </row>
    <row r="74" spans="1:6" ht="15">
      <c r="A74" s="108">
        <v>5</v>
      </c>
      <c r="B74" s="109" t="s">
        <v>8</v>
      </c>
      <c r="C74" s="109" t="s">
        <v>9</v>
      </c>
      <c r="D74" s="109">
        <v>230</v>
      </c>
      <c r="E74" s="110">
        <v>2918.6350117</v>
      </c>
      <c r="F74" s="111">
        <v>0.17847984</v>
      </c>
    </row>
    <row r="75" spans="1:6" ht="15">
      <c r="A75" s="108">
        <v>6</v>
      </c>
      <c r="B75" s="109" t="s">
        <v>12</v>
      </c>
      <c r="C75" s="109" t="s">
        <v>67</v>
      </c>
      <c r="D75" s="109">
        <v>200</v>
      </c>
      <c r="E75" s="110">
        <v>2047.9136395</v>
      </c>
      <c r="F75" s="111">
        <v>0.12523364</v>
      </c>
    </row>
    <row r="76" spans="1:6" ht="15">
      <c r="A76" s="108">
        <v>7</v>
      </c>
      <c r="B76" s="109" t="s">
        <v>10</v>
      </c>
      <c r="C76" s="109" t="s">
        <v>40</v>
      </c>
      <c r="D76" s="109">
        <v>77</v>
      </c>
      <c r="E76" s="110">
        <v>974.8649899</v>
      </c>
      <c r="F76" s="111">
        <v>0.05961477</v>
      </c>
    </row>
    <row r="77" spans="1:6" ht="15">
      <c r="A77" s="108">
        <v>8</v>
      </c>
      <c r="B77" s="109" t="s">
        <v>14</v>
      </c>
      <c r="C77" s="109" t="s">
        <v>15</v>
      </c>
      <c r="D77" s="109">
        <v>150000</v>
      </c>
      <c r="E77" s="110">
        <v>197.36835</v>
      </c>
      <c r="F77" s="111">
        <v>0.01206943</v>
      </c>
    </row>
    <row r="78" spans="1:6" ht="15">
      <c r="A78" s="104"/>
      <c r="B78" s="104" t="s">
        <v>187</v>
      </c>
      <c r="C78" s="104"/>
      <c r="D78" s="105"/>
      <c r="E78" s="106"/>
      <c r="F78" s="107"/>
    </row>
    <row r="79" spans="1:6" ht="15">
      <c r="A79" s="108">
        <v>9</v>
      </c>
      <c r="B79" s="109" t="s">
        <v>46</v>
      </c>
      <c r="C79" s="109" t="s">
        <v>61</v>
      </c>
      <c r="D79" s="109">
        <v>123</v>
      </c>
      <c r="E79" s="110">
        <v>1230</v>
      </c>
      <c r="F79" s="111">
        <v>0.07521674</v>
      </c>
    </row>
    <row r="80" spans="1:6" ht="15">
      <c r="A80" s="108">
        <v>10</v>
      </c>
      <c r="B80" s="109" t="s">
        <v>48</v>
      </c>
      <c r="C80" s="109" t="s">
        <v>68</v>
      </c>
      <c r="D80" s="109">
        <v>100</v>
      </c>
      <c r="E80" s="110">
        <v>876.0000045</v>
      </c>
      <c r="F80" s="111">
        <v>0.05356899</v>
      </c>
    </row>
    <row r="81" spans="1:6" ht="15">
      <c r="A81" s="108">
        <v>11</v>
      </c>
      <c r="B81" s="109" t="s">
        <v>46</v>
      </c>
      <c r="C81" s="109" t="s">
        <v>51</v>
      </c>
      <c r="D81" s="109">
        <v>43</v>
      </c>
      <c r="E81" s="110">
        <v>430</v>
      </c>
      <c r="F81" s="111">
        <v>0.02629528</v>
      </c>
    </row>
    <row r="82" spans="1:6" ht="15">
      <c r="A82" s="108">
        <v>12</v>
      </c>
      <c r="B82" s="109" t="s">
        <v>188</v>
      </c>
      <c r="C82" s="109" t="s">
        <v>19</v>
      </c>
      <c r="D82" s="109">
        <v>146</v>
      </c>
      <c r="E82" s="110">
        <v>352.7033366</v>
      </c>
      <c r="F82" s="111">
        <v>0.02156845</v>
      </c>
    </row>
    <row r="83" spans="1:6" ht="15">
      <c r="A83" s="108">
        <v>13</v>
      </c>
      <c r="B83" s="109" t="s">
        <v>20</v>
      </c>
      <c r="C83" s="109" t="s">
        <v>21</v>
      </c>
      <c r="D83" s="109">
        <v>165</v>
      </c>
      <c r="E83" s="110">
        <v>206.25</v>
      </c>
      <c r="F83" s="111">
        <v>0.01261256</v>
      </c>
    </row>
    <row r="84" spans="1:6" ht="15">
      <c r="A84" s="108">
        <v>14</v>
      </c>
      <c r="B84" s="109" t="s">
        <v>46</v>
      </c>
      <c r="C84" s="109" t="s">
        <v>50</v>
      </c>
      <c r="D84" s="109">
        <v>8</v>
      </c>
      <c r="E84" s="110">
        <v>80</v>
      </c>
      <c r="F84" s="111">
        <v>0.00489215</v>
      </c>
    </row>
    <row r="85" spans="1:6" ht="15">
      <c r="A85" s="108">
        <v>15</v>
      </c>
      <c r="B85" s="109" t="s">
        <v>58</v>
      </c>
      <c r="C85" s="109" t="s">
        <v>59</v>
      </c>
      <c r="D85" s="109">
        <v>100</v>
      </c>
      <c r="E85" s="110">
        <v>58.75</v>
      </c>
      <c r="F85" s="111">
        <v>0.00359267</v>
      </c>
    </row>
    <row r="86" spans="1:6" ht="15">
      <c r="A86" s="108">
        <v>16</v>
      </c>
      <c r="B86" s="109" t="s">
        <v>46</v>
      </c>
      <c r="C86" s="109" t="s">
        <v>47</v>
      </c>
      <c r="D86" s="109">
        <v>4</v>
      </c>
      <c r="E86" s="110">
        <v>40</v>
      </c>
      <c r="F86" s="111">
        <v>0.00244607</v>
      </c>
    </row>
    <row r="87" spans="1:6" ht="15">
      <c r="A87" s="108">
        <v>17</v>
      </c>
      <c r="B87" s="109" t="s">
        <v>56</v>
      </c>
      <c r="C87" s="109" t="s">
        <v>60</v>
      </c>
      <c r="D87" s="109">
        <v>2</v>
      </c>
      <c r="E87" s="110">
        <v>20</v>
      </c>
      <c r="F87" s="111">
        <v>0.00122304</v>
      </c>
    </row>
    <row r="88" spans="1:6" ht="15">
      <c r="A88" s="112"/>
      <c r="B88" s="113" t="s">
        <v>33</v>
      </c>
      <c r="C88" s="113"/>
      <c r="D88" s="113"/>
      <c r="E88" s="114">
        <v>10947.483</v>
      </c>
      <c r="F88" s="115">
        <v>0.6695</v>
      </c>
    </row>
    <row r="89" spans="1:6" ht="15">
      <c r="A89" s="104"/>
      <c r="B89" s="104" t="s">
        <v>190</v>
      </c>
      <c r="C89" s="116"/>
      <c r="D89" s="105"/>
      <c r="E89" s="106">
        <v>5405.260343099999</v>
      </c>
      <c r="F89" s="107">
        <v>0.3305</v>
      </c>
    </row>
    <row r="90" spans="1:6" ht="15">
      <c r="A90" s="112"/>
      <c r="B90" s="113" t="s">
        <v>33</v>
      </c>
      <c r="C90" s="113"/>
      <c r="D90" s="113"/>
      <c r="E90" s="114">
        <v>16352.743475</v>
      </c>
      <c r="F90" s="117">
        <v>1</v>
      </c>
    </row>
    <row r="91" spans="1:6" ht="15">
      <c r="A91" s="104"/>
      <c r="B91" s="118"/>
      <c r="C91" s="104"/>
      <c r="D91" s="105"/>
      <c r="E91" s="104"/>
      <c r="F91" s="119"/>
    </row>
    <row r="93" spans="1:6" ht="15">
      <c r="A93" s="94" t="s">
        <v>155</v>
      </c>
      <c r="B93" s="95"/>
      <c r="C93" s="95"/>
      <c r="D93" s="95"/>
      <c r="E93" s="95"/>
      <c r="F93" s="96"/>
    </row>
    <row r="94" spans="1:6" ht="27" customHeight="1">
      <c r="A94" s="97" t="s">
        <v>1</v>
      </c>
      <c r="B94" s="98" t="s">
        <v>181</v>
      </c>
      <c r="C94" s="98" t="s">
        <v>4</v>
      </c>
      <c r="D94" s="98" t="s">
        <v>5</v>
      </c>
      <c r="E94" s="99" t="s">
        <v>182</v>
      </c>
      <c r="F94" s="100" t="s">
        <v>183</v>
      </c>
    </row>
    <row r="95" spans="1:6" ht="21.75" customHeight="1">
      <c r="A95" s="101"/>
      <c r="B95" s="102"/>
      <c r="C95" s="102"/>
      <c r="D95" s="102"/>
      <c r="E95" s="99" t="s">
        <v>184</v>
      </c>
      <c r="F95" s="103"/>
    </row>
    <row r="96" spans="1:6" ht="15">
      <c r="A96" s="104"/>
      <c r="B96" s="104" t="s">
        <v>185</v>
      </c>
      <c r="C96" s="104"/>
      <c r="D96" s="105"/>
      <c r="E96" s="106"/>
      <c r="F96" s="107"/>
    </row>
    <row r="97" spans="1:6" ht="15">
      <c r="A97" s="108">
        <v>1</v>
      </c>
      <c r="B97" s="109" t="s">
        <v>25</v>
      </c>
      <c r="C97" s="109" t="s">
        <v>27</v>
      </c>
      <c r="D97" s="109">
        <v>78</v>
      </c>
      <c r="E97" s="110">
        <v>383.6221191</v>
      </c>
      <c r="F97" s="111">
        <v>0.02038158</v>
      </c>
    </row>
    <row r="98" spans="1:6" ht="15">
      <c r="A98" s="108">
        <v>2</v>
      </c>
      <c r="B98" s="109" t="s">
        <v>23</v>
      </c>
      <c r="C98" s="109" t="s">
        <v>32</v>
      </c>
      <c r="D98" s="109">
        <v>42</v>
      </c>
      <c r="E98" s="110">
        <v>208.4740367</v>
      </c>
      <c r="F98" s="111">
        <v>0.01107608</v>
      </c>
    </row>
    <row r="99" spans="1:6" ht="15">
      <c r="A99" s="108">
        <v>3</v>
      </c>
      <c r="B99" s="109" t="s">
        <v>28</v>
      </c>
      <c r="C99" s="109" t="s">
        <v>30</v>
      </c>
      <c r="D99" s="109">
        <v>42</v>
      </c>
      <c r="E99" s="110">
        <v>208.2723022</v>
      </c>
      <c r="F99" s="111">
        <v>0.01106536</v>
      </c>
    </row>
    <row r="100" spans="1:6" ht="15">
      <c r="A100" s="108">
        <v>4</v>
      </c>
      <c r="B100" s="109" t="s">
        <v>116</v>
      </c>
      <c r="C100" s="109" t="s">
        <v>31</v>
      </c>
      <c r="D100" s="109">
        <v>39</v>
      </c>
      <c r="E100" s="110">
        <v>193.6330497</v>
      </c>
      <c r="F100" s="111">
        <v>0.01028759</v>
      </c>
    </row>
    <row r="101" spans="1:6" ht="15">
      <c r="A101" s="104"/>
      <c r="B101" s="104" t="s">
        <v>186</v>
      </c>
      <c r="C101" s="104"/>
      <c r="D101" s="105"/>
      <c r="E101" s="106"/>
      <c r="F101" s="107"/>
    </row>
    <row r="102" spans="1:6" ht="15">
      <c r="A102" s="108">
        <v>5</v>
      </c>
      <c r="B102" s="109" t="s">
        <v>14</v>
      </c>
      <c r="C102" s="109" t="s">
        <v>39</v>
      </c>
      <c r="D102" s="109">
        <v>340000</v>
      </c>
      <c r="E102" s="110">
        <v>3400</v>
      </c>
      <c r="F102" s="111">
        <v>0.18063966</v>
      </c>
    </row>
    <row r="103" spans="1:6" ht="15">
      <c r="A103" s="108">
        <v>6</v>
      </c>
      <c r="B103" s="109" t="s">
        <v>8</v>
      </c>
      <c r="C103" s="109" t="s">
        <v>9</v>
      </c>
      <c r="D103" s="109">
        <v>215</v>
      </c>
      <c r="E103" s="110">
        <v>2728.28925</v>
      </c>
      <c r="F103" s="111">
        <v>0.14495213</v>
      </c>
    </row>
    <row r="104" spans="1:6" ht="15">
      <c r="A104" s="108">
        <v>7</v>
      </c>
      <c r="B104" s="109" t="s">
        <v>10</v>
      </c>
      <c r="C104" s="109" t="s">
        <v>40</v>
      </c>
      <c r="D104" s="109">
        <v>125</v>
      </c>
      <c r="E104" s="110">
        <v>1582.5730356</v>
      </c>
      <c r="F104" s="111">
        <v>0.08408102</v>
      </c>
    </row>
    <row r="105" spans="1:6" ht="15">
      <c r="A105" s="108">
        <v>8</v>
      </c>
      <c r="B105" s="109" t="s">
        <v>14</v>
      </c>
      <c r="C105" s="109" t="s">
        <v>15</v>
      </c>
      <c r="D105" s="109">
        <v>70000</v>
      </c>
      <c r="E105" s="110">
        <v>92.105225</v>
      </c>
      <c r="F105" s="111">
        <v>0.00489349</v>
      </c>
    </row>
    <row r="106" spans="1:6" ht="15">
      <c r="A106" s="104"/>
      <c r="B106" s="104" t="s">
        <v>187</v>
      </c>
      <c r="C106" s="104"/>
      <c r="D106" s="105"/>
      <c r="E106" s="106"/>
      <c r="F106" s="107"/>
    </row>
    <row r="107" spans="1:6" ht="15">
      <c r="A107" s="108">
        <v>9</v>
      </c>
      <c r="B107" s="109" t="s">
        <v>48</v>
      </c>
      <c r="C107" s="109" t="s">
        <v>64</v>
      </c>
      <c r="D107" s="109">
        <v>410</v>
      </c>
      <c r="E107" s="110">
        <v>4094.65798</v>
      </c>
      <c r="F107" s="111">
        <v>0.21754636</v>
      </c>
    </row>
    <row r="108" spans="1:6" ht="15">
      <c r="A108" s="108">
        <v>10</v>
      </c>
      <c r="B108" s="109" t="s">
        <v>42</v>
      </c>
      <c r="C108" s="109" t="s">
        <v>65</v>
      </c>
      <c r="D108" s="109">
        <v>160</v>
      </c>
      <c r="E108" s="110">
        <v>1600</v>
      </c>
      <c r="F108" s="111">
        <v>0.0850069</v>
      </c>
    </row>
    <row r="109" spans="1:6" ht="15">
      <c r="A109" s="108">
        <v>11</v>
      </c>
      <c r="B109" s="109" t="s">
        <v>42</v>
      </c>
      <c r="C109" s="109" t="s">
        <v>55</v>
      </c>
      <c r="D109" s="109">
        <v>100</v>
      </c>
      <c r="E109" s="110">
        <v>1000</v>
      </c>
      <c r="F109" s="111">
        <v>0.05312931</v>
      </c>
    </row>
    <row r="110" spans="1:6" ht="15">
      <c r="A110" s="108">
        <v>12</v>
      </c>
      <c r="B110" s="109" t="s">
        <v>46</v>
      </c>
      <c r="C110" s="109" t="s">
        <v>51</v>
      </c>
      <c r="D110" s="109">
        <v>43</v>
      </c>
      <c r="E110" s="110">
        <v>430</v>
      </c>
      <c r="F110" s="111">
        <v>0.0228456</v>
      </c>
    </row>
    <row r="111" spans="1:6" ht="15">
      <c r="A111" s="108">
        <v>13</v>
      </c>
      <c r="B111" s="109" t="s">
        <v>46</v>
      </c>
      <c r="C111" s="109" t="s">
        <v>50</v>
      </c>
      <c r="D111" s="109">
        <v>24</v>
      </c>
      <c r="E111" s="110">
        <v>240</v>
      </c>
      <c r="F111" s="111">
        <v>0.01275103</v>
      </c>
    </row>
    <row r="112" spans="1:6" ht="15">
      <c r="A112" s="108">
        <v>14</v>
      </c>
      <c r="B112" s="109" t="s">
        <v>58</v>
      </c>
      <c r="C112" s="109" t="s">
        <v>59</v>
      </c>
      <c r="D112" s="109">
        <v>100</v>
      </c>
      <c r="E112" s="110">
        <v>58.75</v>
      </c>
      <c r="F112" s="111">
        <v>0.00312135</v>
      </c>
    </row>
    <row r="113" spans="1:6" ht="15">
      <c r="A113" s="108">
        <v>15</v>
      </c>
      <c r="B113" s="109" t="s">
        <v>20</v>
      </c>
      <c r="C113" s="109" t="s">
        <v>21</v>
      </c>
      <c r="D113" s="109">
        <v>24</v>
      </c>
      <c r="E113" s="110">
        <v>30</v>
      </c>
      <c r="F113" s="111">
        <v>0.00159388</v>
      </c>
    </row>
    <row r="114" spans="1:6" ht="15">
      <c r="A114" s="112"/>
      <c r="B114" s="113" t="s">
        <v>33</v>
      </c>
      <c r="C114" s="113"/>
      <c r="D114" s="113"/>
      <c r="E114" s="114">
        <v>16250.377</v>
      </c>
      <c r="F114" s="115">
        <v>0.8634</v>
      </c>
    </row>
    <row r="115" spans="1:6" ht="15">
      <c r="A115" s="104"/>
      <c r="B115" s="104" t="s">
        <v>190</v>
      </c>
      <c r="C115" s="116"/>
      <c r="D115" s="105"/>
      <c r="E115" s="106">
        <v>2571.624931200002</v>
      </c>
      <c r="F115" s="107">
        <v>0.1366</v>
      </c>
    </row>
    <row r="116" spans="1:6" ht="15">
      <c r="A116" s="112"/>
      <c r="B116" s="113" t="s">
        <v>33</v>
      </c>
      <c r="C116" s="113"/>
      <c r="D116" s="113"/>
      <c r="E116" s="114">
        <v>18822.0019295</v>
      </c>
      <c r="F116" s="117">
        <v>1</v>
      </c>
    </row>
    <row r="117" spans="1:6" ht="15">
      <c r="A117" s="104"/>
      <c r="B117" s="118"/>
      <c r="C117" s="104"/>
      <c r="D117" s="105"/>
      <c r="E117" s="104"/>
      <c r="F117" s="119"/>
    </row>
  </sheetData>
  <sheetProtection/>
  <mergeCells count="26">
    <mergeCell ref="A93:F93"/>
    <mergeCell ref="A94:A95"/>
    <mergeCell ref="B94:B95"/>
    <mergeCell ref="C94:C95"/>
    <mergeCell ref="D94:D95"/>
    <mergeCell ref="F94:F95"/>
    <mergeCell ref="A65:F65"/>
    <mergeCell ref="A66:A67"/>
    <mergeCell ref="B66:B67"/>
    <mergeCell ref="C66:C67"/>
    <mergeCell ref="D66:D67"/>
    <mergeCell ref="F66:F67"/>
    <mergeCell ref="A34:F34"/>
    <mergeCell ref="A35:A36"/>
    <mergeCell ref="B35:B36"/>
    <mergeCell ref="C35:C36"/>
    <mergeCell ref="D35:D36"/>
    <mergeCell ref="F35:F36"/>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5:F92"/>
  <sheetViews>
    <sheetView zoomScalePageLayoutView="0" workbookViewId="0" topLeftCell="A1">
      <selection activeCell="A1" sqref="A1"/>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90" t="s">
        <v>179</v>
      </c>
      <c r="B5" s="90"/>
      <c r="C5" s="90"/>
      <c r="D5" s="90"/>
      <c r="E5" s="90"/>
      <c r="F5" s="90"/>
    </row>
    <row r="6" spans="1:6" ht="15.75" customHeight="1">
      <c r="A6" s="91"/>
      <c r="B6" s="91"/>
      <c r="C6" s="91"/>
      <c r="D6" s="91"/>
      <c r="E6" s="91"/>
      <c r="F6" s="91"/>
    </row>
    <row r="7" spans="1:6" ht="15.75" customHeight="1">
      <c r="A7" s="92" t="s">
        <v>180</v>
      </c>
      <c r="B7" s="92"/>
      <c r="C7" s="92"/>
      <c r="D7" s="92"/>
      <c r="E7" s="92"/>
      <c r="F7" s="92"/>
    </row>
    <row r="8" spans="1:6" ht="15.75" customHeight="1">
      <c r="A8" s="93"/>
      <c r="B8" s="93"/>
      <c r="C8" s="93"/>
      <c r="D8" s="93"/>
      <c r="E8" s="93"/>
      <c r="F8" s="93"/>
    </row>
    <row r="9" spans="1:6" ht="15">
      <c r="A9" s="94" t="s">
        <v>151</v>
      </c>
      <c r="B9" s="95"/>
      <c r="C9" s="95"/>
      <c r="D9" s="95"/>
      <c r="E9" s="95"/>
      <c r="F9" s="96"/>
    </row>
    <row r="10" spans="1:6" ht="15">
      <c r="A10" s="97" t="s">
        <v>1</v>
      </c>
      <c r="B10" s="98" t="s">
        <v>181</v>
      </c>
      <c r="C10" s="98" t="s">
        <v>4</v>
      </c>
      <c r="D10" s="98" t="s">
        <v>5</v>
      </c>
      <c r="E10" s="99" t="s">
        <v>182</v>
      </c>
      <c r="F10" s="100" t="s">
        <v>183</v>
      </c>
    </row>
    <row r="11" spans="1:6" ht="15">
      <c r="A11" s="101"/>
      <c r="B11" s="102"/>
      <c r="C11" s="102"/>
      <c r="D11" s="102"/>
      <c r="E11" s="99" t="s">
        <v>184</v>
      </c>
      <c r="F11" s="103"/>
    </row>
    <row r="12" spans="1:6" ht="15">
      <c r="A12" s="104"/>
      <c r="B12" s="104" t="s">
        <v>185</v>
      </c>
      <c r="C12" s="104"/>
      <c r="D12" s="105"/>
      <c r="E12" s="106"/>
      <c r="F12" s="107"/>
    </row>
    <row r="13" spans="1:6" ht="15">
      <c r="A13" s="108">
        <v>1</v>
      </c>
      <c r="B13" s="109" t="s">
        <v>25</v>
      </c>
      <c r="C13" s="109" t="s">
        <v>27</v>
      </c>
      <c r="D13" s="109">
        <v>79</v>
      </c>
      <c r="E13" s="110">
        <v>388.5403514</v>
      </c>
      <c r="F13" s="111">
        <v>0.028951767477360113</v>
      </c>
    </row>
    <row r="14" spans="1:6" ht="15">
      <c r="A14" s="108">
        <v>2</v>
      </c>
      <c r="B14" s="109" t="s">
        <v>116</v>
      </c>
      <c r="C14" s="109" t="s">
        <v>31</v>
      </c>
      <c r="D14" s="109">
        <v>41</v>
      </c>
      <c r="E14" s="110">
        <v>203.5629498</v>
      </c>
      <c r="F14" s="111">
        <v>0.015168327223619042</v>
      </c>
    </row>
    <row r="15" spans="1:6" ht="15">
      <c r="A15" s="108">
        <v>3</v>
      </c>
      <c r="B15" s="109" t="s">
        <v>28</v>
      </c>
      <c r="C15" s="109" t="s">
        <v>30</v>
      </c>
      <c r="D15" s="109">
        <v>38</v>
      </c>
      <c r="E15" s="110">
        <v>188.4368448</v>
      </c>
      <c r="F15" s="111">
        <v>0.014041217843035582</v>
      </c>
    </row>
    <row r="16" spans="1:6" ht="15">
      <c r="A16" s="108">
        <v>4</v>
      </c>
      <c r="B16" s="109" t="s">
        <v>23</v>
      </c>
      <c r="C16" s="109" t="s">
        <v>32</v>
      </c>
      <c r="D16" s="109">
        <v>37</v>
      </c>
      <c r="E16" s="110">
        <v>183.655699</v>
      </c>
      <c r="F16" s="111">
        <v>0.013684954662189143</v>
      </c>
    </row>
    <row r="17" spans="1:6" ht="15">
      <c r="A17" s="104"/>
      <c r="B17" s="104" t="s">
        <v>186</v>
      </c>
      <c r="C17" s="104"/>
      <c r="D17" s="105"/>
      <c r="E17" s="106"/>
      <c r="F17" s="107"/>
    </row>
    <row r="18" spans="1:6" ht="15">
      <c r="A18" s="108">
        <v>5</v>
      </c>
      <c r="B18" s="109" t="s">
        <v>10</v>
      </c>
      <c r="C18" s="109" t="s">
        <v>40</v>
      </c>
      <c r="D18" s="109">
        <v>338</v>
      </c>
      <c r="E18" s="110">
        <v>4279.2774883</v>
      </c>
      <c r="F18" s="111">
        <v>0.3188668728124366</v>
      </c>
    </row>
    <row r="19" spans="1:6" ht="15">
      <c r="A19" s="108">
        <v>6</v>
      </c>
      <c r="B19" s="109" t="s">
        <v>12</v>
      </c>
      <c r="C19" s="109" t="s">
        <v>54</v>
      </c>
      <c r="D19" s="109">
        <v>250</v>
      </c>
      <c r="E19" s="110">
        <v>2559.8920494</v>
      </c>
      <c r="F19" s="111">
        <v>0.19074826878166984</v>
      </c>
    </row>
    <row r="20" spans="1:6" ht="15">
      <c r="A20" s="104"/>
      <c r="B20" s="104" t="s">
        <v>187</v>
      </c>
      <c r="C20" s="104"/>
      <c r="D20" s="105"/>
      <c r="E20" s="106"/>
      <c r="F20" s="107"/>
    </row>
    <row r="21" spans="1:6" ht="15">
      <c r="A21" s="108">
        <v>7</v>
      </c>
      <c r="B21" s="109" t="s">
        <v>42</v>
      </c>
      <c r="C21" s="109" t="s">
        <v>55</v>
      </c>
      <c r="D21" s="109">
        <v>90</v>
      </c>
      <c r="E21" s="110">
        <v>900</v>
      </c>
      <c r="F21" s="111">
        <v>0.06706276615990135</v>
      </c>
    </row>
    <row r="22" spans="1:6" ht="15">
      <c r="A22" s="108">
        <v>8</v>
      </c>
      <c r="B22" s="109" t="s">
        <v>188</v>
      </c>
      <c r="C22" s="109" t="s">
        <v>19</v>
      </c>
      <c r="D22" s="109">
        <v>334</v>
      </c>
      <c r="E22" s="110">
        <v>806.9104831</v>
      </c>
      <c r="F22" s="111">
        <v>0.06012627671123148</v>
      </c>
    </row>
    <row r="23" spans="1:6" ht="15">
      <c r="A23" s="108">
        <v>9</v>
      </c>
      <c r="B23" s="109" t="s">
        <v>189</v>
      </c>
      <c r="C23" s="109" t="s">
        <v>18</v>
      </c>
      <c r="D23" s="109">
        <v>228</v>
      </c>
      <c r="E23" s="110">
        <v>570</v>
      </c>
      <c r="F23" s="111">
        <v>0.04247308523460419</v>
      </c>
    </row>
    <row r="24" spans="1:6" ht="15">
      <c r="A24" s="108">
        <v>10</v>
      </c>
      <c r="B24" s="109" t="s">
        <v>56</v>
      </c>
      <c r="C24" s="109" t="s">
        <v>57</v>
      </c>
      <c r="D24" s="109">
        <v>24</v>
      </c>
      <c r="E24" s="110">
        <v>240</v>
      </c>
      <c r="F24" s="111">
        <v>0.01788340430930703</v>
      </c>
    </row>
    <row r="25" spans="1:6" ht="15">
      <c r="A25" s="108">
        <v>11</v>
      </c>
      <c r="B25" s="109" t="s">
        <v>44</v>
      </c>
      <c r="C25" s="109" t="s">
        <v>45</v>
      </c>
      <c r="D25" s="109">
        <v>16000</v>
      </c>
      <c r="E25" s="110">
        <v>160</v>
      </c>
      <c r="F25" s="111">
        <v>0.01192226953953802</v>
      </c>
    </row>
    <row r="26" spans="1:6" ht="15">
      <c r="A26" s="108">
        <v>12</v>
      </c>
      <c r="B26" s="109" t="s">
        <v>58</v>
      </c>
      <c r="C26" s="109" t="s">
        <v>59</v>
      </c>
      <c r="D26" s="109">
        <v>200</v>
      </c>
      <c r="E26" s="110">
        <v>117.5</v>
      </c>
      <c r="F26" s="111">
        <v>0.008755416693098232</v>
      </c>
    </row>
    <row r="27" spans="1:6" ht="15">
      <c r="A27" s="108">
        <v>13</v>
      </c>
      <c r="B27" s="109" t="s">
        <v>46</v>
      </c>
      <c r="C27" s="109" t="s">
        <v>51</v>
      </c>
      <c r="D27" s="109">
        <v>11</v>
      </c>
      <c r="E27" s="110">
        <v>110</v>
      </c>
      <c r="F27" s="111">
        <v>0.008196560308432388</v>
      </c>
    </row>
    <row r="28" spans="1:6" ht="15">
      <c r="A28" s="108">
        <v>14</v>
      </c>
      <c r="B28" s="109" t="s">
        <v>56</v>
      </c>
      <c r="C28" s="109" t="s">
        <v>60</v>
      </c>
      <c r="D28" s="109">
        <v>10</v>
      </c>
      <c r="E28" s="110">
        <v>100</v>
      </c>
      <c r="F28" s="111">
        <v>0.007451418462211262</v>
      </c>
    </row>
    <row r="29" spans="1:6" ht="15">
      <c r="A29" s="108">
        <v>15</v>
      </c>
      <c r="B29" s="109" t="s">
        <v>46</v>
      </c>
      <c r="C29" s="109" t="s">
        <v>50</v>
      </c>
      <c r="D29" s="109">
        <v>8</v>
      </c>
      <c r="E29" s="110">
        <v>80</v>
      </c>
      <c r="F29" s="111">
        <v>0.00596113476976901</v>
      </c>
    </row>
    <row r="30" spans="1:6" ht="15">
      <c r="A30" s="108">
        <v>16</v>
      </c>
      <c r="B30" s="109" t="s">
        <v>46</v>
      </c>
      <c r="C30" s="109" t="s">
        <v>61</v>
      </c>
      <c r="D30" s="109">
        <v>8</v>
      </c>
      <c r="E30" s="110">
        <v>80</v>
      </c>
      <c r="F30" s="111">
        <v>0.00596113476976901</v>
      </c>
    </row>
    <row r="31" spans="1:6" ht="15">
      <c r="A31" s="108">
        <v>17</v>
      </c>
      <c r="B31" s="109" t="s">
        <v>115</v>
      </c>
      <c r="C31" s="109" t="s">
        <v>17</v>
      </c>
      <c r="D31" s="109">
        <v>7</v>
      </c>
      <c r="E31" s="110">
        <v>30.2104707</v>
      </c>
      <c r="F31" s="111">
        <v>0.002251108591260724</v>
      </c>
    </row>
    <row r="32" spans="1:6" ht="15">
      <c r="A32" s="108">
        <v>18</v>
      </c>
      <c r="B32" s="109" t="s">
        <v>20</v>
      </c>
      <c r="C32" s="109" t="s">
        <v>21</v>
      </c>
      <c r="D32" s="109">
        <v>18</v>
      </c>
      <c r="E32" s="110">
        <v>22.5</v>
      </c>
      <c r="F32" s="111">
        <v>0.0016765691539975338</v>
      </c>
    </row>
    <row r="33" spans="1:6" ht="15">
      <c r="A33" s="108">
        <v>19</v>
      </c>
      <c r="B33" s="109" t="s">
        <v>188</v>
      </c>
      <c r="C33" s="109" t="s">
        <v>22</v>
      </c>
      <c r="D33" s="109">
        <v>5</v>
      </c>
      <c r="E33" s="110">
        <v>12.0189866</v>
      </c>
      <c r="F33" s="111">
        <v>0.0008955849864830976</v>
      </c>
    </row>
    <row r="34" spans="1:6" ht="15">
      <c r="A34" s="112"/>
      <c r="B34" s="113" t="s">
        <v>33</v>
      </c>
      <c r="C34" s="113"/>
      <c r="D34" s="113"/>
      <c r="E34" s="114">
        <v>11032.505</v>
      </c>
      <c r="F34" s="115">
        <v>0.8221</v>
      </c>
    </row>
    <row r="35" spans="1:6" ht="15">
      <c r="A35" s="104"/>
      <c r="B35" s="104" t="s">
        <v>190</v>
      </c>
      <c r="C35" s="116"/>
      <c r="D35" s="105"/>
      <c r="E35" s="106">
        <v>2387.7582827000006</v>
      </c>
      <c r="F35" s="107">
        <v>0.1779</v>
      </c>
    </row>
    <row r="36" spans="1:6" ht="15">
      <c r="A36" s="112"/>
      <c r="B36" s="113" t="s">
        <v>33</v>
      </c>
      <c r="C36" s="113"/>
      <c r="D36" s="113"/>
      <c r="E36" s="114">
        <v>13420.2636058</v>
      </c>
      <c r="F36" s="117">
        <v>1</v>
      </c>
    </row>
    <row r="37" spans="1:6" ht="15">
      <c r="A37" s="104"/>
      <c r="B37" s="118" t="s">
        <v>191</v>
      </c>
      <c r="C37" s="104"/>
      <c r="D37" s="105"/>
      <c r="E37" s="104"/>
      <c r="F37" s="119">
        <v>506250000</v>
      </c>
    </row>
    <row r="38" spans="1:6" ht="15">
      <c r="A38" s="120"/>
      <c r="B38" s="120"/>
      <c r="C38" s="120"/>
      <c r="D38" s="120"/>
      <c r="E38" s="120"/>
      <c r="F38" s="120"/>
    </row>
    <row r="39" spans="1:6" ht="15">
      <c r="A39" s="94" t="s">
        <v>152</v>
      </c>
      <c r="B39" s="95"/>
      <c r="C39" s="95"/>
      <c r="D39" s="95"/>
      <c r="E39" s="95"/>
      <c r="F39" s="96"/>
    </row>
    <row r="40" spans="1:6" ht="15">
      <c r="A40" s="97" t="s">
        <v>1</v>
      </c>
      <c r="B40" s="98" t="s">
        <v>181</v>
      </c>
      <c r="C40" s="98" t="s">
        <v>4</v>
      </c>
      <c r="D40" s="98" t="s">
        <v>5</v>
      </c>
      <c r="E40" s="99" t="s">
        <v>182</v>
      </c>
      <c r="F40" s="100" t="s">
        <v>183</v>
      </c>
    </row>
    <row r="41" spans="1:6" ht="15">
      <c r="A41" s="101"/>
      <c r="B41" s="102"/>
      <c r="C41" s="102"/>
      <c r="D41" s="102"/>
      <c r="E41" s="99" t="s">
        <v>184</v>
      </c>
      <c r="F41" s="103"/>
    </row>
    <row r="42" spans="1:6" ht="15">
      <c r="A42" s="104"/>
      <c r="B42" s="104" t="s">
        <v>185</v>
      </c>
      <c r="C42" s="104"/>
      <c r="D42" s="105"/>
      <c r="E42" s="106"/>
      <c r="F42" s="107"/>
    </row>
    <row r="43" spans="1:6" ht="15">
      <c r="A43" s="108">
        <v>1</v>
      </c>
      <c r="B43" s="109" t="s">
        <v>25</v>
      </c>
      <c r="C43" s="109" t="s">
        <v>27</v>
      </c>
      <c r="D43" s="109">
        <v>160</v>
      </c>
      <c r="E43" s="110">
        <v>786.9171674</v>
      </c>
      <c r="F43" s="111">
        <v>0.03297799536698666</v>
      </c>
    </row>
    <row r="44" spans="1:6" ht="15">
      <c r="A44" s="108">
        <v>2</v>
      </c>
      <c r="B44" s="109" t="s">
        <v>116</v>
      </c>
      <c r="C44" s="109" t="s">
        <v>31</v>
      </c>
      <c r="D44" s="109">
        <v>80</v>
      </c>
      <c r="E44" s="110">
        <v>397.1959995</v>
      </c>
      <c r="F44" s="111">
        <v>0.01664562469081118</v>
      </c>
    </row>
    <row r="45" spans="1:6" ht="15">
      <c r="A45" s="108">
        <v>3</v>
      </c>
      <c r="B45" s="109" t="s">
        <v>23</v>
      </c>
      <c r="C45" s="109" t="s">
        <v>32</v>
      </c>
      <c r="D45" s="109">
        <v>80</v>
      </c>
      <c r="E45" s="110">
        <v>397.0934033</v>
      </c>
      <c r="F45" s="111">
        <v>0.016641325106117343</v>
      </c>
    </row>
    <row r="46" spans="1:6" ht="15">
      <c r="A46" s="108">
        <v>4</v>
      </c>
      <c r="B46" s="109" t="s">
        <v>28</v>
      </c>
      <c r="C46" s="109" t="s">
        <v>30</v>
      </c>
      <c r="D46" s="109">
        <v>78</v>
      </c>
      <c r="E46" s="110">
        <v>386.7914184</v>
      </c>
      <c r="F46" s="111">
        <v>0.01620959121546469</v>
      </c>
    </row>
    <row r="47" spans="1:6" ht="15">
      <c r="A47" s="104"/>
      <c r="B47" s="104" t="s">
        <v>186</v>
      </c>
      <c r="C47" s="104"/>
      <c r="D47" s="105"/>
      <c r="E47" s="106"/>
      <c r="F47" s="107"/>
    </row>
    <row r="48" spans="1:6" ht="15">
      <c r="A48" s="108">
        <v>5</v>
      </c>
      <c r="B48" s="109" t="s">
        <v>10</v>
      </c>
      <c r="C48" s="109" t="s">
        <v>40</v>
      </c>
      <c r="D48" s="109">
        <v>206</v>
      </c>
      <c r="E48" s="110">
        <v>2608.0803627</v>
      </c>
      <c r="F48" s="111">
        <v>0.10929900335257253</v>
      </c>
    </row>
    <row r="49" spans="1:6" ht="15">
      <c r="A49" s="108">
        <v>6</v>
      </c>
      <c r="B49" s="109" t="s">
        <v>12</v>
      </c>
      <c r="C49" s="109" t="s">
        <v>62</v>
      </c>
      <c r="D49" s="109">
        <v>250</v>
      </c>
      <c r="E49" s="110">
        <v>2559.8920494</v>
      </c>
      <c r="F49" s="111">
        <v>0.10727953543576381</v>
      </c>
    </row>
    <row r="50" spans="1:6" ht="15">
      <c r="A50" s="108">
        <v>7</v>
      </c>
      <c r="B50" s="109" t="s">
        <v>8</v>
      </c>
      <c r="C50" s="109" t="s">
        <v>9</v>
      </c>
      <c r="D50" s="109">
        <v>17</v>
      </c>
      <c r="E50" s="110">
        <v>215.7251965</v>
      </c>
      <c r="F50" s="111">
        <v>0.009040576092938454</v>
      </c>
    </row>
    <row r="51" spans="1:6" ht="15">
      <c r="A51" s="104"/>
      <c r="B51" s="104" t="s">
        <v>187</v>
      </c>
      <c r="C51" s="104"/>
      <c r="D51" s="105"/>
      <c r="E51" s="106"/>
      <c r="F51" s="107"/>
    </row>
    <row r="52" spans="1:6" ht="15">
      <c r="A52" s="108">
        <v>8</v>
      </c>
      <c r="B52" s="109" t="s">
        <v>44</v>
      </c>
      <c r="C52" s="109" t="s">
        <v>45</v>
      </c>
      <c r="D52" s="109">
        <v>512000</v>
      </c>
      <c r="E52" s="110">
        <v>5120</v>
      </c>
      <c r="F52" s="111">
        <v>0.21456811882354632</v>
      </c>
    </row>
    <row r="53" spans="1:6" ht="15">
      <c r="A53" s="108">
        <v>9</v>
      </c>
      <c r="B53" s="109" t="s">
        <v>52</v>
      </c>
      <c r="C53" s="109" t="s">
        <v>53</v>
      </c>
      <c r="D53" s="109">
        <v>262113</v>
      </c>
      <c r="E53" s="110">
        <v>2621.13</v>
      </c>
      <c r="F53" s="111">
        <v>0.10984588540858632</v>
      </c>
    </row>
    <row r="54" spans="1:6" ht="15">
      <c r="A54" s="108">
        <v>10</v>
      </c>
      <c r="B54" s="109" t="s">
        <v>48</v>
      </c>
      <c r="C54" s="109" t="s">
        <v>63</v>
      </c>
      <c r="D54" s="109">
        <v>260</v>
      </c>
      <c r="E54" s="110">
        <v>2600</v>
      </c>
      <c r="F54" s="111">
        <v>0.10896037284008211</v>
      </c>
    </row>
    <row r="55" spans="1:6" ht="15">
      <c r="A55" s="108">
        <v>11</v>
      </c>
      <c r="B55" s="109" t="s">
        <v>46</v>
      </c>
      <c r="C55" s="109" t="s">
        <v>47</v>
      </c>
      <c r="D55" s="109">
        <v>120</v>
      </c>
      <c r="E55" s="110">
        <v>1200</v>
      </c>
      <c r="F55" s="111">
        <v>0.050289402849268666</v>
      </c>
    </row>
    <row r="56" spans="1:6" ht="15">
      <c r="A56" s="108">
        <v>12</v>
      </c>
      <c r="B56" s="109" t="s">
        <v>48</v>
      </c>
      <c r="C56" s="109" t="s">
        <v>64</v>
      </c>
      <c r="D56" s="109">
        <v>84</v>
      </c>
      <c r="E56" s="110">
        <v>838.90554</v>
      </c>
      <c r="F56" s="111">
        <v>0.03515671554461939</v>
      </c>
    </row>
    <row r="57" spans="1:6" ht="15">
      <c r="A57" s="108">
        <v>13</v>
      </c>
      <c r="B57" s="109" t="s">
        <v>58</v>
      </c>
      <c r="C57" s="109" t="s">
        <v>59</v>
      </c>
      <c r="D57" s="109">
        <v>1300</v>
      </c>
      <c r="E57" s="110">
        <v>763.75</v>
      </c>
      <c r="F57" s="111">
        <v>0.03200710952177412</v>
      </c>
    </row>
    <row r="58" spans="1:6" ht="15">
      <c r="A58" s="108">
        <v>14</v>
      </c>
      <c r="B58" s="109" t="s">
        <v>46</v>
      </c>
      <c r="C58" s="109" t="s">
        <v>51</v>
      </c>
      <c r="D58" s="109">
        <v>56</v>
      </c>
      <c r="E58" s="110">
        <v>560</v>
      </c>
      <c r="F58" s="111">
        <v>0.02346838799632538</v>
      </c>
    </row>
    <row r="59" spans="1:6" ht="15">
      <c r="A59" s="108">
        <v>15</v>
      </c>
      <c r="B59" s="109" t="s">
        <v>189</v>
      </c>
      <c r="C59" s="109" t="s">
        <v>18</v>
      </c>
      <c r="D59" s="109">
        <v>146</v>
      </c>
      <c r="E59" s="110">
        <v>365</v>
      </c>
      <c r="F59" s="111">
        <v>0.01529636003331922</v>
      </c>
    </row>
    <row r="60" spans="1:6" ht="15">
      <c r="A60" s="108">
        <v>16</v>
      </c>
      <c r="B60" s="109" t="s">
        <v>56</v>
      </c>
      <c r="C60" s="109" t="s">
        <v>57</v>
      </c>
      <c r="D60" s="109">
        <v>24</v>
      </c>
      <c r="E60" s="110">
        <v>240</v>
      </c>
      <c r="F60" s="111">
        <v>0.010057880569853734</v>
      </c>
    </row>
    <row r="61" spans="1:6" ht="15">
      <c r="A61" s="108">
        <v>17</v>
      </c>
      <c r="B61" s="109" t="s">
        <v>42</v>
      </c>
      <c r="C61" s="109" t="s">
        <v>65</v>
      </c>
      <c r="D61" s="109">
        <v>20</v>
      </c>
      <c r="E61" s="110">
        <v>200</v>
      </c>
      <c r="F61" s="111">
        <v>0.008381567141544779</v>
      </c>
    </row>
    <row r="62" spans="1:6" ht="15">
      <c r="A62" s="108">
        <v>18</v>
      </c>
      <c r="B62" s="109" t="s">
        <v>188</v>
      </c>
      <c r="C62" s="109" t="s">
        <v>19</v>
      </c>
      <c r="D62" s="109">
        <v>68</v>
      </c>
      <c r="E62" s="110">
        <v>164.5387947</v>
      </c>
      <c r="F62" s="111">
        <v>0.006895464775834511</v>
      </c>
    </row>
    <row r="63" spans="1:6" ht="15">
      <c r="A63" s="108">
        <v>19</v>
      </c>
      <c r="B63" s="109" t="s">
        <v>46</v>
      </c>
      <c r="C63" s="109" t="s">
        <v>50</v>
      </c>
      <c r="D63" s="109">
        <v>16</v>
      </c>
      <c r="E63" s="110">
        <v>160</v>
      </c>
      <c r="F63" s="111">
        <v>0.006705253713235822</v>
      </c>
    </row>
    <row r="64" spans="1:6" ht="15">
      <c r="A64" s="108">
        <v>20</v>
      </c>
      <c r="B64" s="109" t="s">
        <v>188</v>
      </c>
      <c r="C64" s="109" t="s">
        <v>22</v>
      </c>
      <c r="D64" s="109">
        <v>60</v>
      </c>
      <c r="E64" s="110">
        <v>144.4564484</v>
      </c>
      <c r="F64" s="111">
        <v>0.006053857106468494</v>
      </c>
    </row>
    <row r="65" spans="1:6" ht="15">
      <c r="A65" s="108">
        <v>21</v>
      </c>
      <c r="B65" s="109" t="s">
        <v>20</v>
      </c>
      <c r="C65" s="109" t="s">
        <v>21</v>
      </c>
      <c r="D65" s="109">
        <v>97</v>
      </c>
      <c r="E65" s="110">
        <v>121.25</v>
      </c>
      <c r="F65" s="111">
        <v>0.005081325079561522</v>
      </c>
    </row>
    <row r="66" spans="1:6" ht="15">
      <c r="A66" s="108">
        <v>22</v>
      </c>
      <c r="B66" s="109" t="s">
        <v>115</v>
      </c>
      <c r="C66" s="109" t="s">
        <v>17</v>
      </c>
      <c r="D66" s="109">
        <v>20</v>
      </c>
      <c r="E66" s="110">
        <v>86.3156273</v>
      </c>
      <c r="F66" s="111">
        <v>0.003617301127897527</v>
      </c>
    </row>
    <row r="67" spans="1:6" ht="15">
      <c r="A67" s="112"/>
      <c r="B67" s="113" t="s">
        <v>33</v>
      </c>
      <c r="C67" s="113"/>
      <c r="D67" s="113"/>
      <c r="E67" s="114">
        <v>22537.042</v>
      </c>
      <c r="F67" s="115">
        <v>0.9445</v>
      </c>
    </row>
    <row r="68" spans="1:6" ht="15">
      <c r="A68" s="104"/>
      <c r="B68" s="104" t="s">
        <v>190</v>
      </c>
      <c r="C68" s="116"/>
      <c r="D68" s="105"/>
      <c r="E68" s="106">
        <v>1324.8440362000001</v>
      </c>
      <c r="F68" s="107">
        <v>0.0555</v>
      </c>
    </row>
    <row r="69" spans="1:6" ht="15">
      <c r="A69" s="112"/>
      <c r="B69" s="113" t="s">
        <v>33</v>
      </c>
      <c r="C69" s="113"/>
      <c r="D69" s="113"/>
      <c r="E69" s="114">
        <v>23861.8860438</v>
      </c>
      <c r="F69" s="117">
        <v>1</v>
      </c>
    </row>
    <row r="70" spans="1:6" ht="15">
      <c r="A70" s="104"/>
      <c r="B70" s="118" t="s">
        <v>192</v>
      </c>
      <c r="C70" s="104"/>
      <c r="D70" s="105"/>
      <c r="E70" s="104"/>
      <c r="F70" s="119">
        <v>675000000</v>
      </c>
    </row>
    <row r="71" spans="1:6" ht="15">
      <c r="A71" s="120"/>
      <c r="B71" s="120"/>
      <c r="C71" s="120"/>
      <c r="D71" s="120"/>
      <c r="E71" s="120"/>
      <c r="F71" s="120"/>
    </row>
    <row r="72" spans="1:6" ht="15">
      <c r="A72" s="94" t="s">
        <v>153</v>
      </c>
      <c r="B72" s="95"/>
      <c r="C72" s="95"/>
      <c r="D72" s="95"/>
      <c r="E72" s="95"/>
      <c r="F72" s="96"/>
    </row>
    <row r="73" spans="1:6" ht="15">
      <c r="A73" s="97" t="s">
        <v>1</v>
      </c>
      <c r="B73" s="98" t="s">
        <v>181</v>
      </c>
      <c r="C73" s="98" t="s">
        <v>4</v>
      </c>
      <c r="D73" s="98" t="s">
        <v>5</v>
      </c>
      <c r="E73" s="99" t="s">
        <v>182</v>
      </c>
      <c r="F73" s="100" t="s">
        <v>183</v>
      </c>
    </row>
    <row r="74" spans="1:6" ht="15">
      <c r="A74" s="101"/>
      <c r="B74" s="102"/>
      <c r="C74" s="102"/>
      <c r="D74" s="102"/>
      <c r="E74" s="99" t="s">
        <v>184</v>
      </c>
      <c r="F74" s="103"/>
    </row>
    <row r="75" spans="1:6" ht="15">
      <c r="A75" s="104"/>
      <c r="B75" s="104" t="s">
        <v>186</v>
      </c>
      <c r="C75" s="104"/>
      <c r="D75" s="105"/>
      <c r="E75" s="106"/>
      <c r="F75" s="107"/>
    </row>
    <row r="76" spans="1:6" ht="15">
      <c r="A76" s="108">
        <v>1</v>
      </c>
      <c r="B76" s="109" t="s">
        <v>8</v>
      </c>
      <c r="C76" s="109" t="s">
        <v>9</v>
      </c>
      <c r="D76" s="109">
        <v>472</v>
      </c>
      <c r="E76" s="110">
        <v>5972.1869874</v>
      </c>
      <c r="F76" s="111">
        <v>0.2993940074900678</v>
      </c>
    </row>
    <row r="77" spans="1:6" ht="15">
      <c r="A77" s="108">
        <v>2</v>
      </c>
      <c r="B77" s="109" t="s">
        <v>10</v>
      </c>
      <c r="C77" s="109" t="s">
        <v>40</v>
      </c>
      <c r="D77" s="109">
        <v>5</v>
      </c>
      <c r="E77" s="110">
        <v>63.3029214</v>
      </c>
      <c r="F77" s="111">
        <v>0.0031734631490541753</v>
      </c>
    </row>
    <row r="78" spans="1:6" ht="15">
      <c r="A78" s="104"/>
      <c r="B78" s="104" t="s">
        <v>187</v>
      </c>
      <c r="C78" s="104"/>
      <c r="D78" s="105"/>
      <c r="E78" s="106"/>
      <c r="F78" s="107"/>
    </row>
    <row r="79" spans="1:6" ht="15">
      <c r="A79" s="108">
        <v>3</v>
      </c>
      <c r="B79" s="109" t="s">
        <v>46</v>
      </c>
      <c r="C79" s="109" t="s">
        <v>47</v>
      </c>
      <c r="D79" s="109">
        <v>558</v>
      </c>
      <c r="E79" s="110">
        <v>5580</v>
      </c>
      <c r="F79" s="111">
        <v>0.2797331304795405</v>
      </c>
    </row>
    <row r="80" spans="1:6" ht="15">
      <c r="A80" s="108">
        <v>4</v>
      </c>
      <c r="B80" s="109" t="s">
        <v>44</v>
      </c>
      <c r="C80" s="109" t="s">
        <v>45</v>
      </c>
      <c r="D80" s="109">
        <v>395000</v>
      </c>
      <c r="E80" s="110">
        <v>3950</v>
      </c>
      <c r="F80" s="111">
        <v>0.1980189722928647</v>
      </c>
    </row>
    <row r="81" spans="1:6" ht="15">
      <c r="A81" s="108">
        <v>5</v>
      </c>
      <c r="B81" s="109" t="s">
        <v>42</v>
      </c>
      <c r="C81" s="109" t="s">
        <v>66</v>
      </c>
      <c r="D81" s="109">
        <v>280</v>
      </c>
      <c r="E81" s="110">
        <v>2800</v>
      </c>
      <c r="F81" s="111">
        <v>0.14036787909367623</v>
      </c>
    </row>
    <row r="82" spans="1:6" ht="15">
      <c r="A82" s="108">
        <v>6</v>
      </c>
      <c r="B82" s="109" t="s">
        <v>48</v>
      </c>
      <c r="C82" s="109" t="s">
        <v>63</v>
      </c>
      <c r="D82" s="109">
        <v>105</v>
      </c>
      <c r="E82" s="110">
        <v>1050</v>
      </c>
      <c r="F82" s="111">
        <v>0.05263795466012859</v>
      </c>
    </row>
    <row r="83" spans="1:6" ht="15">
      <c r="A83" s="108">
        <v>7</v>
      </c>
      <c r="B83" s="109" t="s">
        <v>188</v>
      </c>
      <c r="C83" s="109" t="s">
        <v>22</v>
      </c>
      <c r="D83" s="109">
        <v>80</v>
      </c>
      <c r="E83" s="110">
        <v>192.9632742</v>
      </c>
      <c r="F83" s="111">
        <v>0.009673516265151963</v>
      </c>
    </row>
    <row r="84" spans="1:6" ht="15">
      <c r="A84" s="108">
        <v>8</v>
      </c>
      <c r="B84" s="109" t="s">
        <v>46</v>
      </c>
      <c r="C84" s="109" t="s">
        <v>50</v>
      </c>
      <c r="D84" s="109">
        <v>8</v>
      </c>
      <c r="E84" s="110">
        <v>80</v>
      </c>
      <c r="F84" s="111">
        <v>0.004010510831247893</v>
      </c>
    </row>
    <row r="85" spans="1:6" ht="15">
      <c r="A85" s="108">
        <v>9</v>
      </c>
      <c r="B85" s="109" t="s">
        <v>115</v>
      </c>
      <c r="C85" s="109" t="s">
        <v>17</v>
      </c>
      <c r="D85" s="109">
        <v>10</v>
      </c>
      <c r="E85" s="110">
        <v>43.1578137</v>
      </c>
      <c r="F85" s="111">
        <v>0.0021635609912103587</v>
      </c>
    </row>
    <row r="86" spans="1:6" ht="15">
      <c r="A86" s="108">
        <v>10</v>
      </c>
      <c r="B86" s="109" t="s">
        <v>52</v>
      </c>
      <c r="C86" s="109" t="s">
        <v>53</v>
      </c>
      <c r="D86" s="109">
        <v>1844</v>
      </c>
      <c r="E86" s="110">
        <v>18.44</v>
      </c>
      <c r="F86" s="111">
        <v>0.0009244227466026392</v>
      </c>
    </row>
    <row r="87" spans="1:6" ht="15">
      <c r="A87" s="108">
        <v>11</v>
      </c>
      <c r="B87" s="109" t="s">
        <v>20</v>
      </c>
      <c r="C87" s="109" t="s">
        <v>21</v>
      </c>
      <c r="D87" s="109">
        <v>10</v>
      </c>
      <c r="E87" s="110">
        <v>12.5</v>
      </c>
      <c r="F87" s="111">
        <v>0.0006266423173824832</v>
      </c>
    </row>
    <row r="88" spans="1:6" ht="15">
      <c r="A88" s="112"/>
      <c r="B88" s="113" t="s">
        <v>33</v>
      </c>
      <c r="C88" s="113"/>
      <c r="D88" s="113"/>
      <c r="E88" s="114">
        <v>19762.551</v>
      </c>
      <c r="F88" s="115">
        <v>0.9907</v>
      </c>
    </row>
    <row r="89" spans="1:6" ht="15">
      <c r="A89" s="104"/>
      <c r="B89" s="104" t="s">
        <v>190</v>
      </c>
      <c r="C89" s="116"/>
      <c r="D89" s="105"/>
      <c r="E89" s="106">
        <v>185.03258210000058</v>
      </c>
      <c r="F89" s="107">
        <v>0.0093</v>
      </c>
    </row>
    <row r="90" spans="1:6" ht="15">
      <c r="A90" s="112"/>
      <c r="B90" s="113" t="s">
        <v>33</v>
      </c>
      <c r="C90" s="113"/>
      <c r="D90" s="113"/>
      <c r="E90" s="114">
        <v>19947.5835788</v>
      </c>
      <c r="F90" s="117">
        <v>1</v>
      </c>
    </row>
    <row r="91" spans="1:6" ht="15">
      <c r="A91" s="104"/>
      <c r="B91" s="118" t="s">
        <v>193</v>
      </c>
      <c r="C91" s="104"/>
      <c r="D91" s="105"/>
      <c r="E91" s="104"/>
      <c r="F91" s="119">
        <v>543750000</v>
      </c>
    </row>
    <row r="92" spans="1:6" ht="15">
      <c r="A92" s="120"/>
      <c r="B92" s="120"/>
      <c r="C92" s="120"/>
      <c r="D92" s="120"/>
      <c r="E92" s="120"/>
      <c r="F92" s="120"/>
    </row>
  </sheetData>
  <sheetProtection/>
  <mergeCells count="20">
    <mergeCell ref="A72:F72"/>
    <mergeCell ref="A73:A74"/>
    <mergeCell ref="B73:B74"/>
    <mergeCell ref="C73:C74"/>
    <mergeCell ref="D73:D74"/>
    <mergeCell ref="F73:F74"/>
    <mergeCell ref="A39:F39"/>
    <mergeCell ref="A40:A41"/>
    <mergeCell ref="B40:B41"/>
    <mergeCell ref="C40:C41"/>
    <mergeCell ref="D40:D41"/>
    <mergeCell ref="F40:F41"/>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A8" sqref="A8"/>
    </sheetView>
  </sheetViews>
  <sheetFormatPr defaultColWidth="9.140625" defaultRowHeight="15"/>
  <cols>
    <col min="1" max="1" width="39.140625" style="0" bestFit="1" customWidth="1"/>
  </cols>
  <sheetData>
    <row r="1" spans="1:2" ht="15">
      <c r="A1" t="s">
        <v>127</v>
      </c>
      <c r="B1" s="121" t="s">
        <v>172</v>
      </c>
    </row>
    <row r="2" spans="1:2" ht="15">
      <c r="A2" t="s">
        <v>148</v>
      </c>
      <c r="B2">
        <v>1.17</v>
      </c>
    </row>
    <row r="3" spans="1:2" ht="15">
      <c r="A3" t="s">
        <v>150</v>
      </c>
      <c r="B3">
        <v>1.17</v>
      </c>
    </row>
    <row r="4" spans="1:2" ht="15">
      <c r="A4" t="s">
        <v>151</v>
      </c>
      <c r="B4">
        <v>1.17</v>
      </c>
    </row>
    <row r="5" spans="1:2" ht="15">
      <c r="A5" t="s">
        <v>152</v>
      </c>
      <c r="B5">
        <v>1.17</v>
      </c>
    </row>
    <row r="6" spans="1:2" ht="15">
      <c r="A6" t="s">
        <v>153</v>
      </c>
      <c r="B6">
        <v>1.17</v>
      </c>
    </row>
    <row r="7" spans="1:2" ht="15">
      <c r="A7" t="s">
        <v>154</v>
      </c>
      <c r="B7">
        <v>1.17</v>
      </c>
    </row>
    <row r="8" spans="1:2" ht="15">
      <c r="A8" t="s">
        <v>155</v>
      </c>
      <c r="B8">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J12" sqref="J12"/>
    </sheetView>
  </sheetViews>
  <sheetFormatPr defaultColWidth="9.140625" defaultRowHeight="15"/>
  <cols>
    <col min="1" max="1" width="7.28125" style="0" customWidth="1"/>
    <col min="2" max="2" width="45.421875" style="0" customWidth="1"/>
    <col min="3" max="3" width="24.42187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106</v>
      </c>
      <c r="B2" s="65"/>
      <c r="C2" s="65"/>
      <c r="D2" s="65"/>
      <c r="E2" s="65"/>
      <c r="F2" s="65"/>
      <c r="G2" s="65"/>
    </row>
    <row r="3" spans="1:7" ht="15">
      <c r="A3" s="66" t="s">
        <v>0</v>
      </c>
      <c r="B3" s="66"/>
      <c r="C3" s="66"/>
      <c r="D3" s="66"/>
      <c r="E3" s="66"/>
      <c r="F3" s="66"/>
      <c r="G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10" ht="15">
      <c r="A7" s="18">
        <v>1</v>
      </c>
      <c r="B7" s="23" t="s">
        <v>8</v>
      </c>
      <c r="C7" s="20" t="s">
        <v>85</v>
      </c>
      <c r="D7" s="20" t="s">
        <v>9</v>
      </c>
      <c r="E7" s="21">
        <v>619</v>
      </c>
      <c r="F7" s="21">
        <v>7854.9350966</v>
      </c>
      <c r="G7" s="31">
        <v>18.24549095514413</v>
      </c>
      <c r="H7" s="56">
        <v>0</v>
      </c>
      <c r="J7" s="49"/>
    </row>
    <row r="8" spans="1:12" ht="15">
      <c r="A8" s="18">
        <v>2</v>
      </c>
      <c r="B8" s="23" t="s">
        <v>14</v>
      </c>
      <c r="C8" s="20" t="s">
        <v>88</v>
      </c>
      <c r="D8" s="20" t="s">
        <v>39</v>
      </c>
      <c r="E8" s="21">
        <v>458496</v>
      </c>
      <c r="F8" s="21">
        <v>4607.0997041</v>
      </c>
      <c r="G8" s="31">
        <v>10.70139917731319</v>
      </c>
      <c r="H8" s="56">
        <v>0.1175</v>
      </c>
      <c r="J8" s="49"/>
      <c r="L8" s="21">
        <v>4595.6418379</v>
      </c>
    </row>
    <row r="9" spans="1:10" ht="15">
      <c r="A9" s="18">
        <v>3</v>
      </c>
      <c r="B9" s="23" t="s">
        <v>10</v>
      </c>
      <c r="C9" s="20" t="s">
        <v>86</v>
      </c>
      <c r="D9" s="20" t="s">
        <v>40</v>
      </c>
      <c r="E9" s="21">
        <v>299</v>
      </c>
      <c r="F9" s="21">
        <v>3785.5147012</v>
      </c>
      <c r="G9" s="31">
        <v>8.793016542072511</v>
      </c>
      <c r="H9" s="56">
        <v>0</v>
      </c>
      <c r="J9" s="49"/>
    </row>
    <row r="10" spans="1:10" ht="15">
      <c r="A10" s="18">
        <v>4</v>
      </c>
      <c r="B10" s="23" t="s">
        <v>12</v>
      </c>
      <c r="C10" s="20" t="s">
        <v>87</v>
      </c>
      <c r="D10" s="20" t="s">
        <v>41</v>
      </c>
      <c r="E10" s="21">
        <v>200</v>
      </c>
      <c r="F10" s="21">
        <v>2036.0595595</v>
      </c>
      <c r="G10" s="31">
        <v>4.729371512321197</v>
      </c>
      <c r="H10" s="56">
        <v>0.1425</v>
      </c>
      <c r="J10" s="49"/>
    </row>
    <row r="11" spans="1:10" ht="15">
      <c r="A11" s="18"/>
      <c r="B11" s="23"/>
      <c r="C11" s="20"/>
      <c r="D11" s="20"/>
      <c r="E11" s="21"/>
      <c r="F11" s="21"/>
      <c r="G11" s="24"/>
      <c r="H11" s="56"/>
      <c r="J11" s="49"/>
    </row>
    <row r="12" spans="1:10" ht="15">
      <c r="A12" s="18"/>
      <c r="B12" s="19" t="s">
        <v>16</v>
      </c>
      <c r="C12" s="23"/>
      <c r="D12" s="23"/>
      <c r="E12" s="23"/>
      <c r="F12" s="23"/>
      <c r="G12" s="23"/>
      <c r="H12" s="56"/>
      <c r="J12" s="49"/>
    </row>
    <row r="13" spans="1:10" ht="15">
      <c r="A13" s="18">
        <v>5</v>
      </c>
      <c r="B13" s="23" t="s">
        <v>42</v>
      </c>
      <c r="C13" s="20" t="s">
        <v>89</v>
      </c>
      <c r="D13" s="20" t="s">
        <v>43</v>
      </c>
      <c r="E13" s="21">
        <v>650</v>
      </c>
      <c r="F13" s="21">
        <v>5824.8605477</v>
      </c>
      <c r="G13" s="31">
        <v>13.530021461799006</v>
      </c>
      <c r="H13" s="56">
        <v>0.1043</v>
      </c>
      <c r="J13" s="49"/>
    </row>
    <row r="14" spans="1:10" ht="15">
      <c r="A14" s="18">
        <v>6</v>
      </c>
      <c r="B14" s="23" t="s">
        <v>44</v>
      </c>
      <c r="C14" s="20" t="s">
        <v>90</v>
      </c>
      <c r="D14" s="20" t="s">
        <v>45</v>
      </c>
      <c r="E14" s="21">
        <v>327000</v>
      </c>
      <c r="F14" s="21">
        <v>3289.579685</v>
      </c>
      <c r="G14" s="31">
        <v>7.641055674014795</v>
      </c>
      <c r="H14" s="56">
        <v>0.1457</v>
      </c>
      <c r="J14" s="49"/>
    </row>
    <row r="15" spans="1:10" ht="15">
      <c r="A15" s="18">
        <v>7</v>
      </c>
      <c r="B15" s="23" t="s">
        <v>46</v>
      </c>
      <c r="C15" s="20" t="s">
        <v>91</v>
      </c>
      <c r="D15" s="20" t="s">
        <v>47</v>
      </c>
      <c r="E15" s="21">
        <v>261</v>
      </c>
      <c r="F15" s="21">
        <v>2620.3506164</v>
      </c>
      <c r="G15" s="31">
        <v>6.086566328412678</v>
      </c>
      <c r="H15" s="56">
        <v>0.0965</v>
      </c>
      <c r="J15" s="49"/>
    </row>
    <row r="16" spans="1:10" ht="15">
      <c r="A16" s="18">
        <v>8</v>
      </c>
      <c r="B16" s="23" t="s">
        <v>103</v>
      </c>
      <c r="C16" s="20" t="s">
        <v>90</v>
      </c>
      <c r="D16" s="20" t="s">
        <v>17</v>
      </c>
      <c r="E16" s="21">
        <v>380</v>
      </c>
      <c r="F16" s="21">
        <v>1661.4456445</v>
      </c>
      <c r="G16" s="31">
        <v>3.8592160350643376</v>
      </c>
      <c r="H16" s="56">
        <v>0</v>
      </c>
      <c r="J16" s="49"/>
    </row>
    <row r="17" spans="1:10" ht="15">
      <c r="A17" s="18">
        <v>9</v>
      </c>
      <c r="B17" s="23" t="s">
        <v>99</v>
      </c>
      <c r="C17" s="20" t="s">
        <v>90</v>
      </c>
      <c r="D17" s="20" t="s">
        <v>19</v>
      </c>
      <c r="E17" s="21">
        <v>552</v>
      </c>
      <c r="F17" s="21">
        <v>1357.8988428</v>
      </c>
      <c r="G17" s="31">
        <v>3.1541356802594263</v>
      </c>
      <c r="H17" s="56">
        <v>0</v>
      </c>
      <c r="J17" s="49"/>
    </row>
    <row r="18" spans="1:10" ht="15">
      <c r="A18" s="18">
        <v>10</v>
      </c>
      <c r="B18" s="23" t="s">
        <v>48</v>
      </c>
      <c r="C18" s="20" t="s">
        <v>92</v>
      </c>
      <c r="D18" s="20" t="s">
        <v>49</v>
      </c>
      <c r="E18" s="21">
        <v>120</v>
      </c>
      <c r="F18" s="21">
        <v>1203.878695</v>
      </c>
      <c r="G18" s="31">
        <v>2.7963767453942303</v>
      </c>
      <c r="H18" s="56">
        <v>0.108</v>
      </c>
      <c r="J18" s="49"/>
    </row>
    <row r="19" spans="1:10" ht="15">
      <c r="A19" s="18">
        <v>11</v>
      </c>
      <c r="B19" s="23" t="s">
        <v>46</v>
      </c>
      <c r="C19" s="20" t="s">
        <v>91</v>
      </c>
      <c r="D19" s="20" t="s">
        <v>50</v>
      </c>
      <c r="E19" s="21">
        <v>75</v>
      </c>
      <c r="F19" s="21">
        <v>752.9743151</v>
      </c>
      <c r="G19" s="31">
        <v>1.7490133128610499</v>
      </c>
      <c r="H19" s="56">
        <v>0.0965</v>
      </c>
      <c r="J19" s="49"/>
    </row>
    <row r="20" spans="1:10" ht="15">
      <c r="A20" s="18">
        <v>12</v>
      </c>
      <c r="B20" s="23" t="s">
        <v>100</v>
      </c>
      <c r="C20" s="20" t="s">
        <v>90</v>
      </c>
      <c r="D20" s="20" t="s">
        <v>18</v>
      </c>
      <c r="E20" s="21">
        <v>286</v>
      </c>
      <c r="F20" s="21">
        <v>715</v>
      </c>
      <c r="G20" s="31">
        <v>1.6608063430816624</v>
      </c>
      <c r="H20" s="56">
        <v>0</v>
      </c>
      <c r="J20" s="49"/>
    </row>
    <row r="21" spans="1:10" ht="15">
      <c r="A21" s="18">
        <v>13</v>
      </c>
      <c r="B21" s="23" t="s">
        <v>46</v>
      </c>
      <c r="C21" s="20" t="s">
        <v>91</v>
      </c>
      <c r="D21" s="20" t="s">
        <v>51</v>
      </c>
      <c r="E21" s="21">
        <v>47</v>
      </c>
      <c r="F21" s="21">
        <v>471.8639041</v>
      </c>
      <c r="G21" s="31">
        <v>1.0960483426581222</v>
      </c>
      <c r="H21" s="56">
        <v>0.0965</v>
      </c>
      <c r="J21" s="49"/>
    </row>
    <row r="22" spans="1:10" ht="15">
      <c r="A22" s="18">
        <v>14</v>
      </c>
      <c r="B22" s="23" t="s">
        <v>52</v>
      </c>
      <c r="C22" s="20" t="s">
        <v>93</v>
      </c>
      <c r="D22" s="20" t="s">
        <v>53</v>
      </c>
      <c r="E22" s="21">
        <v>28543</v>
      </c>
      <c r="F22" s="21">
        <v>286.66165</v>
      </c>
      <c r="G22" s="31">
        <v>0.665859421871686</v>
      </c>
      <c r="H22" s="56">
        <v>0.105</v>
      </c>
      <c r="J22" s="49"/>
    </row>
    <row r="23" spans="1:10" s="54" customFormat="1" ht="15">
      <c r="A23" s="50">
        <v>15</v>
      </c>
      <c r="B23" s="51" t="s">
        <v>20</v>
      </c>
      <c r="C23" s="52" t="s">
        <v>94</v>
      </c>
      <c r="D23" s="52" t="s">
        <v>21</v>
      </c>
      <c r="E23" s="53">
        <v>173</v>
      </c>
      <c r="F23" s="53">
        <v>217.4497432</v>
      </c>
      <c r="G23" s="31">
        <v>0.5050935843469072</v>
      </c>
      <c r="H23" s="56">
        <v>0.135</v>
      </c>
      <c r="I23"/>
      <c r="J23" s="49"/>
    </row>
    <row r="24" spans="1:10" ht="15">
      <c r="A24" s="18">
        <v>16</v>
      </c>
      <c r="B24" s="23" t="s">
        <v>99</v>
      </c>
      <c r="C24" s="20" t="s">
        <v>90</v>
      </c>
      <c r="D24" s="20" t="s">
        <v>22</v>
      </c>
      <c r="E24" s="21">
        <v>85</v>
      </c>
      <c r="F24" s="21">
        <v>197.3941062</v>
      </c>
      <c r="G24" s="31">
        <v>0.4585082289005529</v>
      </c>
      <c r="H24" s="56">
        <v>0</v>
      </c>
      <c r="J24" s="49"/>
    </row>
    <row r="25" spans="1:10" ht="15">
      <c r="A25" s="18"/>
      <c r="B25" s="23"/>
      <c r="C25" s="20"/>
      <c r="D25" s="20"/>
      <c r="E25" s="21"/>
      <c r="F25" s="21"/>
      <c r="G25" s="31"/>
      <c r="H25" s="56"/>
      <c r="J25" s="49"/>
    </row>
    <row r="26" spans="1:10" ht="15">
      <c r="A26" s="18"/>
      <c r="B26" s="19" t="s">
        <v>84</v>
      </c>
      <c r="C26" s="20"/>
      <c r="D26" s="20"/>
      <c r="E26" s="21"/>
      <c r="F26" s="21"/>
      <c r="G26" s="31"/>
      <c r="H26" s="56"/>
      <c r="J26" s="49"/>
    </row>
    <row r="27" spans="1:10" ht="15">
      <c r="A27" s="18">
        <v>17</v>
      </c>
      <c r="B27" s="23" t="s">
        <v>25</v>
      </c>
      <c r="C27" s="20" t="s">
        <v>26</v>
      </c>
      <c r="D27" s="20" t="s">
        <v>27</v>
      </c>
      <c r="E27" s="21">
        <v>213</v>
      </c>
      <c r="F27" s="21">
        <v>1045.6483101</v>
      </c>
      <c r="G27" s="31">
        <v>2.4288382462191627</v>
      </c>
      <c r="H27" s="56">
        <v>0.0455</v>
      </c>
      <c r="J27" s="49"/>
    </row>
    <row r="28" spans="1:10" ht="15">
      <c r="A28" s="18">
        <v>18</v>
      </c>
      <c r="B28" s="23" t="s">
        <v>28</v>
      </c>
      <c r="C28" s="20" t="s">
        <v>29</v>
      </c>
      <c r="D28" s="20" t="s">
        <v>30</v>
      </c>
      <c r="E28" s="21">
        <v>107</v>
      </c>
      <c r="F28" s="21">
        <v>529.4794547</v>
      </c>
      <c r="G28" s="31">
        <v>1.2298780935624893</v>
      </c>
      <c r="H28" s="56">
        <v>0.0525</v>
      </c>
      <c r="J28" s="49"/>
    </row>
    <row r="29" spans="1:10" ht="15">
      <c r="A29" s="18">
        <v>19</v>
      </c>
      <c r="B29" s="23" t="s">
        <v>97</v>
      </c>
      <c r="C29" s="20" t="s">
        <v>26</v>
      </c>
      <c r="D29" s="20" t="s">
        <v>31</v>
      </c>
      <c r="E29" s="21">
        <v>106</v>
      </c>
      <c r="F29" s="21">
        <v>525.1473636</v>
      </c>
      <c r="G29" s="31">
        <v>1.2198154860412476</v>
      </c>
      <c r="H29" s="56">
        <v>0.0536</v>
      </c>
      <c r="J29" s="49"/>
    </row>
    <row r="30" spans="1:10" ht="15">
      <c r="A30" s="18">
        <v>20</v>
      </c>
      <c r="B30" s="23" t="s">
        <v>23</v>
      </c>
      <c r="C30" s="20" t="s">
        <v>26</v>
      </c>
      <c r="D30" s="20" t="s">
        <v>32</v>
      </c>
      <c r="E30" s="21">
        <v>103</v>
      </c>
      <c r="F30" s="21">
        <v>509.6984887</v>
      </c>
      <c r="G30" s="31">
        <v>1.1839307455833525</v>
      </c>
      <c r="H30" s="56">
        <v>0.0765</v>
      </c>
      <c r="J30" s="49"/>
    </row>
    <row r="31" spans="1:8" ht="15">
      <c r="A31" s="18"/>
      <c r="B31" s="23"/>
      <c r="C31" s="20"/>
      <c r="D31" s="20"/>
      <c r="E31" s="21"/>
      <c r="F31" s="21"/>
      <c r="G31" s="31"/>
      <c r="H31" s="56"/>
    </row>
    <row r="32" spans="1:8" ht="15">
      <c r="A32" s="18"/>
      <c r="B32" s="19"/>
      <c r="C32" s="20"/>
      <c r="D32" s="20"/>
      <c r="E32" s="21"/>
      <c r="F32" s="21"/>
      <c r="G32" s="31"/>
      <c r="H32" s="56"/>
    </row>
    <row r="33" spans="1:8" ht="15">
      <c r="A33" s="34"/>
      <c r="B33" s="35" t="s">
        <v>33</v>
      </c>
      <c r="C33" s="36"/>
      <c r="D33" s="36"/>
      <c r="E33" s="37">
        <v>0</v>
      </c>
      <c r="F33" s="37">
        <f>SUM(F7:F30)</f>
        <v>39492.9404285</v>
      </c>
      <c r="G33" s="38">
        <f>SUM(G7:G30)</f>
        <v>91.73444191692172</v>
      </c>
      <c r="H33" s="56"/>
    </row>
    <row r="34" spans="1:8" ht="15">
      <c r="A34" s="13"/>
      <c r="B34" s="19" t="s">
        <v>34</v>
      </c>
      <c r="C34" s="14"/>
      <c r="D34" s="14"/>
      <c r="E34" s="15"/>
      <c r="F34" s="16"/>
      <c r="G34" s="17"/>
      <c r="H34" s="56"/>
    </row>
    <row r="35" spans="1:8" ht="15">
      <c r="A35" s="18"/>
      <c r="B35" s="23" t="s">
        <v>34</v>
      </c>
      <c r="C35" s="20"/>
      <c r="D35" s="20"/>
      <c r="E35" s="21"/>
      <c r="F35" s="21">
        <v>3556.6299313</v>
      </c>
      <c r="G35" s="31">
        <v>8.26</v>
      </c>
      <c r="H35" s="56">
        <v>0.0239</v>
      </c>
    </row>
    <row r="36" spans="1:8" ht="15">
      <c r="A36" s="34"/>
      <c r="B36" s="35" t="s">
        <v>33</v>
      </c>
      <c r="C36" s="36"/>
      <c r="D36" s="36"/>
      <c r="E36" s="44"/>
      <c r="F36" s="37">
        <v>3556.63</v>
      </c>
      <c r="G36" s="38">
        <v>8.26</v>
      </c>
      <c r="H36" s="17"/>
    </row>
    <row r="37" spans="1:8" ht="15">
      <c r="A37" s="25"/>
      <c r="B37" s="28" t="s">
        <v>35</v>
      </c>
      <c r="C37" s="26"/>
      <c r="D37" s="26"/>
      <c r="E37" s="27"/>
      <c r="F37" s="29"/>
      <c r="G37" s="30"/>
      <c r="H37" s="17"/>
    </row>
    <row r="38" spans="1:8" ht="15">
      <c r="A38" s="25"/>
      <c r="B38" s="28" t="s">
        <v>36</v>
      </c>
      <c r="C38" s="26"/>
      <c r="D38" s="26"/>
      <c r="E38" s="27"/>
      <c r="F38" s="21">
        <f>XDO_?ST_MARKET_VALUE_4?1?-XDO_?ST_TOTAL_MARKET_VALUE?1?-F35</f>
        <v>1.8066402000022208</v>
      </c>
      <c r="G38" s="31">
        <f>XDO_?ST_LEFT_MARKET_VAL?1?/XDO_?ST_MARKET_VALUE_4?1?*100</f>
        <v>0.004196474830531485</v>
      </c>
      <c r="H38" s="17"/>
    </row>
    <row r="39" spans="1:8" ht="15">
      <c r="A39" s="34"/>
      <c r="B39" s="45" t="s">
        <v>33</v>
      </c>
      <c r="C39" s="36"/>
      <c r="D39" s="36"/>
      <c r="E39" s="44"/>
      <c r="F39" s="37">
        <v>1.8066402000022208</v>
      </c>
      <c r="G39" s="38">
        <v>0.004196474830531485</v>
      </c>
      <c r="H39" s="17"/>
    </row>
    <row r="40" spans="1:8" ht="15">
      <c r="A40" s="46"/>
      <c r="B40" s="48" t="s">
        <v>37</v>
      </c>
      <c r="C40" s="47"/>
      <c r="D40" s="47"/>
      <c r="E40" s="47"/>
      <c r="F40" s="32">
        <v>43051.377</v>
      </c>
      <c r="G40" s="33" t="s">
        <v>38</v>
      </c>
      <c r="H40" s="17"/>
    </row>
    <row r="43" ht="15">
      <c r="A43" t="s">
        <v>101</v>
      </c>
    </row>
    <row r="44" ht="15">
      <c r="A44" t="s">
        <v>102</v>
      </c>
    </row>
    <row r="46" spans="1:7" ht="30.75" customHeight="1">
      <c r="A46" s="63" t="s">
        <v>112</v>
      </c>
      <c r="B46" s="67" t="s">
        <v>113</v>
      </c>
      <c r="C46" s="67"/>
      <c r="D46" s="67"/>
      <c r="E46" s="67"/>
      <c r="F46" s="67"/>
      <c r="G46" s="68"/>
    </row>
  </sheetData>
  <sheetProtection/>
  <mergeCells count="3">
    <mergeCell ref="A2:G2"/>
    <mergeCell ref="A3:G3"/>
    <mergeCell ref="B46:G46"/>
  </mergeCells>
  <conditionalFormatting sqref="C33:D33 C36:E39 F37">
    <cfRule type="cellIs" priority="1" dxfId="29" operator="lessThan" stopIfTrue="1">
      <formula>0</formula>
    </cfRule>
  </conditionalFormatting>
  <conditionalFormatting sqref="G37">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A2"/>
    </sheetView>
  </sheetViews>
  <sheetFormatPr defaultColWidth="9.140625" defaultRowHeight="15"/>
  <cols>
    <col min="1" max="1" width="34.00390625" style="128" customWidth="1"/>
    <col min="2" max="2" width="9.140625" style="128" customWidth="1"/>
    <col min="3" max="3" width="11.421875" style="128" customWidth="1"/>
    <col min="4" max="4" width="9.140625" style="128" customWidth="1"/>
    <col min="5" max="5" width="11.421875" style="128" customWidth="1"/>
    <col min="6" max="6" width="9.140625" style="128" customWidth="1"/>
    <col min="7" max="7" width="11.57421875" style="128" customWidth="1"/>
    <col min="8" max="8" width="9.140625" style="128" customWidth="1"/>
    <col min="9" max="9" width="12.7109375" style="128" customWidth="1"/>
  </cols>
  <sheetData>
    <row r="1" spans="1:9" ht="15">
      <c r="A1" s="122" t="s">
        <v>127</v>
      </c>
      <c r="B1" s="122" t="s">
        <v>195</v>
      </c>
      <c r="C1" s="122"/>
      <c r="D1" s="122" t="s">
        <v>196</v>
      </c>
      <c r="E1" s="122"/>
      <c r="F1" s="122" t="s">
        <v>197</v>
      </c>
      <c r="G1" s="122"/>
      <c r="H1" s="122" t="s">
        <v>198</v>
      </c>
      <c r="I1" s="122"/>
    </row>
    <row r="2" spans="1:9" ht="25.5">
      <c r="A2" s="122"/>
      <c r="B2" s="123" t="s">
        <v>199</v>
      </c>
      <c r="C2" s="123" t="s">
        <v>200</v>
      </c>
      <c r="D2" s="123" t="s">
        <v>199</v>
      </c>
      <c r="E2" s="123" t="s">
        <v>200</v>
      </c>
      <c r="F2" s="123" t="s">
        <v>199</v>
      </c>
      <c r="G2" s="123" t="s">
        <v>200</v>
      </c>
      <c r="H2" s="123" t="s">
        <v>199</v>
      </c>
      <c r="I2" s="123" t="s">
        <v>200</v>
      </c>
    </row>
    <row r="3" spans="1:9" ht="15.75">
      <c r="A3" s="124" t="s">
        <v>201</v>
      </c>
      <c r="B3" s="125">
        <v>-0.11717748679220677</v>
      </c>
      <c r="C3" s="125">
        <v>0.11978252530097963</v>
      </c>
      <c r="D3" s="125">
        <v>0.019121494889259343</v>
      </c>
      <c r="E3" s="125">
        <v>0.09304546415805819</v>
      </c>
      <c r="F3" s="125">
        <v>0.055767676234245306</v>
      </c>
      <c r="G3" s="125">
        <v>0.09294628202915194</v>
      </c>
      <c r="H3" s="125">
        <v>0.07059727013111115</v>
      </c>
      <c r="I3" s="125">
        <v>0.10016389489173891</v>
      </c>
    </row>
    <row r="4" spans="1:9" ht="15.75">
      <c r="A4" s="124" t="s">
        <v>202</v>
      </c>
      <c r="B4" s="125">
        <v>-0.13165861926972863</v>
      </c>
      <c r="C4" s="125">
        <v>0.11978252530097963</v>
      </c>
      <c r="D4" s="125">
        <v>0.016008779406547543</v>
      </c>
      <c r="E4" s="125">
        <v>0.09304546415805819</v>
      </c>
      <c r="F4" s="125">
        <v>0.05311464965343475</v>
      </c>
      <c r="G4" s="125">
        <v>0.09294628202915194</v>
      </c>
      <c r="H4" s="125">
        <v>0.0686527818441391</v>
      </c>
      <c r="I4" s="125">
        <v>0.10016389489173891</v>
      </c>
    </row>
    <row r="5" spans="1:9" ht="15.75">
      <c r="A5" s="124" t="s">
        <v>203</v>
      </c>
      <c r="B5" s="125">
        <v>-0.21507862880825995</v>
      </c>
      <c r="C5" s="125">
        <v>0.11978252530097963</v>
      </c>
      <c r="D5" s="125">
        <v>-0.022791090607643127</v>
      </c>
      <c r="E5" s="125">
        <v>0.09304546415805819</v>
      </c>
      <c r="F5" s="126">
        <v>0</v>
      </c>
      <c r="G5" s="126">
        <v>0</v>
      </c>
      <c r="H5" s="125">
        <v>0.025039014220237736</v>
      </c>
      <c r="I5" s="125">
        <v>0.09138293564319613</v>
      </c>
    </row>
    <row r="6" spans="1:9" ht="15.75">
      <c r="A6" s="124" t="s">
        <v>204</v>
      </c>
      <c r="B6" s="125">
        <v>-0.009097978472709656</v>
      </c>
      <c r="C6" s="125">
        <v>0.11978252530097963</v>
      </c>
      <c r="D6" s="125">
        <v>0.0694186359643936</v>
      </c>
      <c r="E6" s="125">
        <v>0.09304546415805819</v>
      </c>
      <c r="F6" s="126">
        <v>0</v>
      </c>
      <c r="G6" s="126">
        <v>0</v>
      </c>
      <c r="H6" s="125">
        <v>0.0837472349405289</v>
      </c>
      <c r="I6" s="125">
        <v>0.09138293564319613</v>
      </c>
    </row>
    <row r="7" spans="1:9" ht="15.75">
      <c r="A7" s="124" t="s">
        <v>205</v>
      </c>
      <c r="B7" s="125">
        <v>0.03517529666423798</v>
      </c>
      <c r="C7" s="125">
        <v>0.11978252530097963</v>
      </c>
      <c r="D7" s="125">
        <v>0.08771339952945711</v>
      </c>
      <c r="E7" s="125">
        <v>0.09304546415805819</v>
      </c>
      <c r="F7" s="126">
        <v>0</v>
      </c>
      <c r="G7" s="126">
        <v>0</v>
      </c>
      <c r="H7" s="125">
        <v>0.09153445661067965</v>
      </c>
      <c r="I7" s="125">
        <v>0.09138293564319613</v>
      </c>
    </row>
    <row r="8" spans="1:9" ht="15.75">
      <c r="A8" s="124" t="s">
        <v>206</v>
      </c>
      <c r="B8" s="125">
        <v>-0.011862424015998838</v>
      </c>
      <c r="C8" s="125">
        <v>0.11978252530097963</v>
      </c>
      <c r="D8" s="126">
        <v>0</v>
      </c>
      <c r="E8" s="126">
        <v>0</v>
      </c>
      <c r="F8" s="126">
        <v>0</v>
      </c>
      <c r="G8" s="126">
        <v>0</v>
      </c>
      <c r="H8" s="125">
        <v>0.0579359918832779</v>
      </c>
      <c r="I8" s="125">
        <v>0.10450761914253237</v>
      </c>
    </row>
    <row r="9" spans="1:9" ht="15.75">
      <c r="A9" s="124" t="s">
        <v>207</v>
      </c>
      <c r="B9" s="125">
        <v>0.06780966222286225</v>
      </c>
      <c r="C9" s="125">
        <v>0.11978252530097963</v>
      </c>
      <c r="D9" s="126">
        <v>0</v>
      </c>
      <c r="E9" s="126">
        <v>0</v>
      </c>
      <c r="F9" s="126">
        <v>0</v>
      </c>
      <c r="G9" s="126">
        <v>0</v>
      </c>
      <c r="H9" s="125">
        <v>0.08646419942378997</v>
      </c>
      <c r="I9" s="125">
        <v>0.10866311192512512</v>
      </c>
    </row>
    <row r="10" spans="1:7" ht="15">
      <c r="A10" s="127" t="s">
        <v>208</v>
      </c>
      <c r="B10" s="127"/>
      <c r="C10" s="127"/>
      <c r="D10" s="127"/>
      <c r="E10" s="127"/>
      <c r="F10" s="127"/>
      <c r="G10" s="127"/>
    </row>
    <row r="11" spans="1:9" ht="15">
      <c r="A11" s="129" t="s">
        <v>209</v>
      </c>
      <c r="B11" s="129"/>
      <c r="C11" s="129"/>
      <c r="D11" s="129"/>
      <c r="E11" s="129"/>
      <c r="F11" s="129"/>
      <c r="G11" s="129"/>
      <c r="H11" s="129"/>
      <c r="I11" s="129"/>
    </row>
    <row r="12" ht="15.75">
      <c r="A12" s="130" t="s">
        <v>210</v>
      </c>
    </row>
    <row r="13" spans="1:3" ht="15">
      <c r="A13" s="131" t="s">
        <v>211</v>
      </c>
      <c r="B13" s="132"/>
      <c r="C13" s="132"/>
    </row>
    <row r="14" spans="1:3" ht="15">
      <c r="A14" s="131" t="s">
        <v>212</v>
      </c>
      <c r="B14" s="132"/>
      <c r="C14" s="132"/>
    </row>
    <row r="15" spans="1:9" ht="15">
      <c r="A15" s="133" t="s">
        <v>213</v>
      </c>
      <c r="B15" s="133"/>
      <c r="C15" s="133"/>
      <c r="D15" s="133"/>
      <c r="E15" s="133"/>
      <c r="F15" s="133"/>
      <c r="G15" s="133"/>
      <c r="H15" s="133"/>
      <c r="I15" s="133"/>
    </row>
    <row r="17" spans="1:9" ht="48" customHeight="1">
      <c r="A17" s="135" t="s">
        <v>214</v>
      </c>
      <c r="B17" s="135"/>
      <c r="C17" s="135"/>
      <c r="D17" s="135"/>
      <c r="E17" s="135"/>
      <c r="F17" s="135"/>
      <c r="G17" s="135"/>
      <c r="H17" s="135"/>
      <c r="I17" s="135"/>
    </row>
    <row r="18" ht="15">
      <c r="A18" s="134"/>
    </row>
    <row r="19" ht="15">
      <c r="A19" s="134"/>
    </row>
  </sheetData>
  <sheetProtection/>
  <mergeCells count="9">
    <mergeCell ref="A11:I11"/>
    <mergeCell ref="A15:I15"/>
    <mergeCell ref="A17:I17"/>
    <mergeCell ref="A1:A2"/>
    <mergeCell ref="B1:C1"/>
    <mergeCell ref="D1:E1"/>
    <mergeCell ref="F1:G1"/>
    <mergeCell ref="H1:I1"/>
    <mergeCell ref="A10:G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120" customWidth="1"/>
    <col min="2" max="2" width="47.57421875" style="120" customWidth="1"/>
    <col min="3" max="3" width="2.140625" style="120" bestFit="1" customWidth="1"/>
    <col min="4" max="5" width="4.140625" style="120" bestFit="1" customWidth="1"/>
    <col min="6" max="8" width="2.140625" style="120" bestFit="1" customWidth="1"/>
    <col min="9" max="9" width="4.140625" style="120" bestFit="1" customWidth="1"/>
    <col min="10" max="10" width="5.28125" style="120" customWidth="1"/>
    <col min="11" max="19" width="2.140625" style="120" bestFit="1" customWidth="1"/>
    <col min="20" max="20" width="5.00390625" style="120" customWidth="1"/>
    <col min="21" max="24" width="2.140625" style="120" bestFit="1" customWidth="1"/>
    <col min="25" max="25" width="5.140625" style="120" customWidth="1"/>
    <col min="26" max="29" width="2.140625" style="120" bestFit="1" customWidth="1"/>
    <col min="30" max="30" width="3.140625" style="120" bestFit="1" customWidth="1"/>
    <col min="31" max="39" width="2.140625" style="120" bestFit="1" customWidth="1"/>
    <col min="40" max="40" width="3.140625" style="120" customWidth="1"/>
    <col min="41" max="62" width="2.140625" style="120" bestFit="1" customWidth="1"/>
    <col min="63" max="63" width="9.7109375" style="120" customWidth="1"/>
    <col min="64" max="16384" width="9.140625" style="120" customWidth="1"/>
  </cols>
  <sheetData>
    <row r="1" spans="1:82" s="144" customFormat="1" ht="17.25" thickBot="1">
      <c r="A1" s="138" t="s">
        <v>243</v>
      </c>
      <c r="B1" s="139" t="s">
        <v>244</v>
      </c>
      <c r="C1" s="140" t="s">
        <v>245</v>
      </c>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2"/>
      <c r="BL1" s="143"/>
      <c r="BM1" s="143"/>
      <c r="BN1" s="143"/>
      <c r="BO1" s="143"/>
      <c r="BP1" s="143"/>
      <c r="BQ1" s="143"/>
      <c r="BR1" s="143"/>
      <c r="BS1" s="143"/>
      <c r="BT1" s="143"/>
      <c r="BU1" s="143"/>
      <c r="BV1" s="143"/>
      <c r="BW1" s="143"/>
      <c r="BX1" s="143"/>
      <c r="BY1" s="143"/>
      <c r="BZ1" s="143"/>
      <c r="CA1" s="143"/>
      <c r="CB1" s="143"/>
      <c r="CC1" s="143"/>
      <c r="CD1" s="143"/>
    </row>
    <row r="2" spans="1:82" s="152" customFormat="1" ht="18.75" thickBot="1">
      <c r="A2" s="145"/>
      <c r="B2" s="146"/>
      <c r="C2" s="147" t="s">
        <v>246</v>
      </c>
      <c r="D2" s="148"/>
      <c r="E2" s="148"/>
      <c r="F2" s="148"/>
      <c r="G2" s="148"/>
      <c r="H2" s="148"/>
      <c r="I2" s="148"/>
      <c r="J2" s="148"/>
      <c r="K2" s="148"/>
      <c r="L2" s="148"/>
      <c r="M2" s="148"/>
      <c r="N2" s="148"/>
      <c r="O2" s="148"/>
      <c r="P2" s="148"/>
      <c r="Q2" s="148"/>
      <c r="R2" s="148"/>
      <c r="S2" s="148"/>
      <c r="T2" s="148"/>
      <c r="U2" s="148"/>
      <c r="V2" s="149"/>
      <c r="W2" s="147" t="s">
        <v>247</v>
      </c>
      <c r="X2" s="148"/>
      <c r="Y2" s="148"/>
      <c r="Z2" s="148"/>
      <c r="AA2" s="148"/>
      <c r="AB2" s="148"/>
      <c r="AC2" s="148"/>
      <c r="AD2" s="148"/>
      <c r="AE2" s="148"/>
      <c r="AF2" s="148"/>
      <c r="AG2" s="148"/>
      <c r="AH2" s="148"/>
      <c r="AI2" s="148"/>
      <c r="AJ2" s="148"/>
      <c r="AK2" s="148"/>
      <c r="AL2" s="148"/>
      <c r="AM2" s="148"/>
      <c r="AN2" s="148"/>
      <c r="AO2" s="148"/>
      <c r="AP2" s="149"/>
      <c r="AQ2" s="147" t="s">
        <v>248</v>
      </c>
      <c r="AR2" s="148"/>
      <c r="AS2" s="148"/>
      <c r="AT2" s="148"/>
      <c r="AU2" s="148"/>
      <c r="AV2" s="148"/>
      <c r="AW2" s="148"/>
      <c r="AX2" s="148"/>
      <c r="AY2" s="148"/>
      <c r="AZ2" s="148"/>
      <c r="BA2" s="148"/>
      <c r="BB2" s="148"/>
      <c r="BC2" s="148"/>
      <c r="BD2" s="148"/>
      <c r="BE2" s="148"/>
      <c r="BF2" s="148"/>
      <c r="BG2" s="148"/>
      <c r="BH2" s="148"/>
      <c r="BI2" s="148"/>
      <c r="BJ2" s="149"/>
      <c r="BK2" s="150" t="s">
        <v>249</v>
      </c>
      <c r="BL2" s="151"/>
      <c r="BM2" s="151"/>
      <c r="BN2" s="151"/>
      <c r="BO2" s="151"/>
      <c r="BP2" s="151"/>
      <c r="BQ2" s="151"/>
      <c r="BR2" s="151"/>
      <c r="BS2" s="151"/>
      <c r="BT2" s="151"/>
      <c r="BU2" s="151"/>
      <c r="BV2" s="151"/>
      <c r="BW2" s="151"/>
      <c r="BX2" s="151"/>
      <c r="BY2" s="151"/>
      <c r="BZ2" s="151"/>
      <c r="CA2" s="151"/>
      <c r="CB2" s="151"/>
      <c r="CC2" s="151"/>
      <c r="CD2" s="151"/>
    </row>
    <row r="3" spans="1:82" s="158" customFormat="1" ht="18.75" thickBot="1">
      <c r="A3" s="145"/>
      <c r="B3" s="146"/>
      <c r="C3" s="153" t="s">
        <v>250</v>
      </c>
      <c r="D3" s="154"/>
      <c r="E3" s="154"/>
      <c r="F3" s="154"/>
      <c r="G3" s="154"/>
      <c r="H3" s="154"/>
      <c r="I3" s="154"/>
      <c r="J3" s="154"/>
      <c r="K3" s="154"/>
      <c r="L3" s="155"/>
      <c r="M3" s="153" t="s">
        <v>251</v>
      </c>
      <c r="N3" s="154"/>
      <c r="O3" s="154"/>
      <c r="P3" s="154"/>
      <c r="Q3" s="154"/>
      <c r="R3" s="154"/>
      <c r="S3" s="154"/>
      <c r="T3" s="154"/>
      <c r="U3" s="154"/>
      <c r="V3" s="155"/>
      <c r="W3" s="153" t="s">
        <v>250</v>
      </c>
      <c r="X3" s="154"/>
      <c r="Y3" s="154"/>
      <c r="Z3" s="154"/>
      <c r="AA3" s="154"/>
      <c r="AB3" s="154"/>
      <c r="AC3" s="154"/>
      <c r="AD3" s="154"/>
      <c r="AE3" s="154"/>
      <c r="AF3" s="155"/>
      <c r="AG3" s="153" t="s">
        <v>251</v>
      </c>
      <c r="AH3" s="154"/>
      <c r="AI3" s="154"/>
      <c r="AJ3" s="154"/>
      <c r="AK3" s="154"/>
      <c r="AL3" s="154"/>
      <c r="AM3" s="154"/>
      <c r="AN3" s="154"/>
      <c r="AO3" s="154"/>
      <c r="AP3" s="155"/>
      <c r="AQ3" s="153" t="s">
        <v>250</v>
      </c>
      <c r="AR3" s="154"/>
      <c r="AS3" s="154"/>
      <c r="AT3" s="154"/>
      <c r="AU3" s="154"/>
      <c r="AV3" s="154"/>
      <c r="AW3" s="154"/>
      <c r="AX3" s="154"/>
      <c r="AY3" s="154"/>
      <c r="AZ3" s="155"/>
      <c r="BA3" s="153" t="s">
        <v>251</v>
      </c>
      <c r="BB3" s="154"/>
      <c r="BC3" s="154"/>
      <c r="BD3" s="154"/>
      <c r="BE3" s="154"/>
      <c r="BF3" s="154"/>
      <c r="BG3" s="154"/>
      <c r="BH3" s="154"/>
      <c r="BI3" s="154"/>
      <c r="BJ3" s="155"/>
      <c r="BK3" s="156"/>
      <c r="BL3" s="157"/>
      <c r="BM3" s="157"/>
      <c r="BN3" s="157"/>
      <c r="BO3" s="157"/>
      <c r="BP3" s="157"/>
      <c r="BQ3" s="157"/>
      <c r="BR3" s="157"/>
      <c r="BS3" s="157"/>
      <c r="BT3" s="157"/>
      <c r="BU3" s="157"/>
      <c r="BV3" s="157"/>
      <c r="BW3" s="157"/>
      <c r="BX3" s="157"/>
      <c r="BY3" s="157"/>
      <c r="BZ3" s="157"/>
      <c r="CA3" s="157"/>
      <c r="CB3" s="157"/>
      <c r="CC3" s="157"/>
      <c r="CD3" s="157"/>
    </row>
    <row r="4" spans="1:82" s="158" customFormat="1" ht="18">
      <c r="A4" s="145"/>
      <c r="B4" s="146"/>
      <c r="C4" s="159" t="s">
        <v>252</v>
      </c>
      <c r="D4" s="160"/>
      <c r="E4" s="160"/>
      <c r="F4" s="160"/>
      <c r="G4" s="161"/>
      <c r="H4" s="162" t="s">
        <v>253</v>
      </c>
      <c r="I4" s="163"/>
      <c r="J4" s="163"/>
      <c r="K4" s="163"/>
      <c r="L4" s="164"/>
      <c r="M4" s="159" t="s">
        <v>252</v>
      </c>
      <c r="N4" s="160"/>
      <c r="O4" s="160"/>
      <c r="P4" s="160"/>
      <c r="Q4" s="161"/>
      <c r="R4" s="162" t="s">
        <v>253</v>
      </c>
      <c r="S4" s="163"/>
      <c r="T4" s="163"/>
      <c r="U4" s="163"/>
      <c r="V4" s="164"/>
      <c r="W4" s="159" t="s">
        <v>252</v>
      </c>
      <c r="X4" s="160"/>
      <c r="Y4" s="160"/>
      <c r="Z4" s="160"/>
      <c r="AA4" s="161"/>
      <c r="AB4" s="162" t="s">
        <v>253</v>
      </c>
      <c r="AC4" s="163"/>
      <c r="AD4" s="163"/>
      <c r="AE4" s="163"/>
      <c r="AF4" s="164"/>
      <c r="AG4" s="159" t="s">
        <v>252</v>
      </c>
      <c r="AH4" s="160"/>
      <c r="AI4" s="160"/>
      <c r="AJ4" s="160"/>
      <c r="AK4" s="161"/>
      <c r="AL4" s="162" t="s">
        <v>253</v>
      </c>
      <c r="AM4" s="163"/>
      <c r="AN4" s="163"/>
      <c r="AO4" s="163"/>
      <c r="AP4" s="164"/>
      <c r="AQ4" s="159" t="s">
        <v>252</v>
      </c>
      <c r="AR4" s="160"/>
      <c r="AS4" s="160"/>
      <c r="AT4" s="160"/>
      <c r="AU4" s="161"/>
      <c r="AV4" s="162" t="s">
        <v>253</v>
      </c>
      <c r="AW4" s="163"/>
      <c r="AX4" s="163"/>
      <c r="AY4" s="163"/>
      <c r="AZ4" s="164"/>
      <c r="BA4" s="159" t="s">
        <v>252</v>
      </c>
      <c r="BB4" s="160"/>
      <c r="BC4" s="160"/>
      <c r="BD4" s="160"/>
      <c r="BE4" s="161"/>
      <c r="BF4" s="162" t="s">
        <v>253</v>
      </c>
      <c r="BG4" s="163"/>
      <c r="BH4" s="163"/>
      <c r="BI4" s="163"/>
      <c r="BJ4" s="164"/>
      <c r="BK4" s="156"/>
      <c r="BL4" s="157"/>
      <c r="BM4" s="157"/>
      <c r="BN4" s="157"/>
      <c r="BO4" s="157"/>
      <c r="BP4" s="157"/>
      <c r="BQ4" s="157"/>
      <c r="BR4" s="157"/>
      <c r="BS4" s="157"/>
      <c r="BT4" s="157"/>
      <c r="BU4" s="157"/>
      <c r="BV4" s="157"/>
      <c r="BW4" s="157"/>
      <c r="BX4" s="157"/>
      <c r="BY4" s="157"/>
      <c r="BZ4" s="157"/>
      <c r="CA4" s="157"/>
      <c r="CB4" s="157"/>
      <c r="CC4" s="157"/>
      <c r="CD4" s="157"/>
    </row>
    <row r="5" spans="1:107" s="172" customFormat="1" ht="15" customHeight="1">
      <c r="A5" s="145"/>
      <c r="B5" s="146"/>
      <c r="C5" s="165">
        <v>1</v>
      </c>
      <c r="D5" s="166">
        <v>2</v>
      </c>
      <c r="E5" s="166">
        <v>3</v>
      </c>
      <c r="F5" s="166">
        <v>4</v>
      </c>
      <c r="G5" s="167">
        <v>5</v>
      </c>
      <c r="H5" s="165">
        <v>1</v>
      </c>
      <c r="I5" s="166">
        <v>2</v>
      </c>
      <c r="J5" s="166">
        <v>3</v>
      </c>
      <c r="K5" s="166">
        <v>4</v>
      </c>
      <c r="L5" s="167">
        <v>5</v>
      </c>
      <c r="M5" s="165">
        <v>1</v>
      </c>
      <c r="N5" s="166">
        <v>2</v>
      </c>
      <c r="O5" s="166">
        <v>3</v>
      </c>
      <c r="P5" s="166">
        <v>4</v>
      </c>
      <c r="Q5" s="167">
        <v>5</v>
      </c>
      <c r="R5" s="165">
        <v>1</v>
      </c>
      <c r="S5" s="166">
        <v>2</v>
      </c>
      <c r="T5" s="166">
        <v>3</v>
      </c>
      <c r="U5" s="166">
        <v>4</v>
      </c>
      <c r="V5" s="167">
        <v>5</v>
      </c>
      <c r="W5" s="165">
        <v>1</v>
      </c>
      <c r="X5" s="166">
        <v>2</v>
      </c>
      <c r="Y5" s="166">
        <v>3</v>
      </c>
      <c r="Z5" s="166">
        <v>4</v>
      </c>
      <c r="AA5" s="167">
        <v>5</v>
      </c>
      <c r="AB5" s="165">
        <v>1</v>
      </c>
      <c r="AC5" s="166">
        <v>2</v>
      </c>
      <c r="AD5" s="166">
        <v>3</v>
      </c>
      <c r="AE5" s="166">
        <v>4</v>
      </c>
      <c r="AF5" s="167">
        <v>5</v>
      </c>
      <c r="AG5" s="165">
        <v>1</v>
      </c>
      <c r="AH5" s="166">
        <v>2</v>
      </c>
      <c r="AI5" s="166">
        <v>3</v>
      </c>
      <c r="AJ5" s="166">
        <v>4</v>
      </c>
      <c r="AK5" s="167">
        <v>5</v>
      </c>
      <c r="AL5" s="165">
        <v>1</v>
      </c>
      <c r="AM5" s="166">
        <v>2</v>
      </c>
      <c r="AN5" s="166">
        <v>3</v>
      </c>
      <c r="AO5" s="166">
        <v>4</v>
      </c>
      <c r="AP5" s="167">
        <v>5</v>
      </c>
      <c r="AQ5" s="165">
        <v>1</v>
      </c>
      <c r="AR5" s="166">
        <v>2</v>
      </c>
      <c r="AS5" s="166">
        <v>3</v>
      </c>
      <c r="AT5" s="166">
        <v>4</v>
      </c>
      <c r="AU5" s="167">
        <v>5</v>
      </c>
      <c r="AV5" s="165">
        <v>1</v>
      </c>
      <c r="AW5" s="166">
        <v>2</v>
      </c>
      <c r="AX5" s="166">
        <v>3</v>
      </c>
      <c r="AY5" s="166">
        <v>4</v>
      </c>
      <c r="AZ5" s="167">
        <v>5</v>
      </c>
      <c r="BA5" s="165">
        <v>1</v>
      </c>
      <c r="BB5" s="166">
        <v>2</v>
      </c>
      <c r="BC5" s="166">
        <v>3</v>
      </c>
      <c r="BD5" s="166">
        <v>4</v>
      </c>
      <c r="BE5" s="167">
        <v>5</v>
      </c>
      <c r="BF5" s="165">
        <v>1</v>
      </c>
      <c r="BG5" s="166">
        <v>2</v>
      </c>
      <c r="BH5" s="166">
        <v>3</v>
      </c>
      <c r="BI5" s="166">
        <v>4</v>
      </c>
      <c r="BJ5" s="167">
        <v>5</v>
      </c>
      <c r="BK5" s="168"/>
      <c r="BL5" s="169"/>
      <c r="BM5" s="169"/>
      <c r="BN5" s="169"/>
      <c r="BO5" s="170"/>
      <c r="BP5" s="170"/>
      <c r="BQ5" s="170"/>
      <c r="BR5" s="170"/>
      <c r="BS5" s="170"/>
      <c r="BT5" s="170"/>
      <c r="BU5" s="170"/>
      <c r="BV5" s="170"/>
      <c r="BW5" s="170"/>
      <c r="BX5" s="170"/>
      <c r="BY5" s="170"/>
      <c r="BZ5" s="170"/>
      <c r="CA5" s="170"/>
      <c r="CB5" s="170"/>
      <c r="CC5" s="170"/>
      <c r="CD5" s="170"/>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row>
    <row r="6" spans="1:63" ht="15">
      <c r="A6" s="173" t="s">
        <v>254</v>
      </c>
      <c r="B6" s="174" t="s">
        <v>255</v>
      </c>
      <c r="C6" s="175"/>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7"/>
    </row>
    <row r="7" spans="1:63" ht="15">
      <c r="A7" s="173" t="s">
        <v>256</v>
      </c>
      <c r="B7" s="178" t="s">
        <v>257</v>
      </c>
      <c r="C7" s="175"/>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7"/>
    </row>
    <row r="8" spans="1:63" ht="15">
      <c r="A8" s="173"/>
      <c r="B8" s="179" t="s">
        <v>258</v>
      </c>
      <c r="C8" s="180"/>
      <c r="D8" s="181"/>
      <c r="E8" s="181"/>
      <c r="F8" s="181"/>
      <c r="G8" s="182"/>
      <c r="H8" s="180"/>
      <c r="I8" s="181"/>
      <c r="J8" s="181"/>
      <c r="K8" s="181"/>
      <c r="L8" s="182"/>
      <c r="M8" s="180"/>
      <c r="N8" s="181"/>
      <c r="O8" s="181"/>
      <c r="P8" s="181"/>
      <c r="Q8" s="182"/>
      <c r="R8" s="180"/>
      <c r="S8" s="181"/>
      <c r="T8" s="181"/>
      <c r="U8" s="181"/>
      <c r="V8" s="182"/>
      <c r="W8" s="180"/>
      <c r="X8" s="181"/>
      <c r="Y8" s="181"/>
      <c r="Z8" s="181"/>
      <c r="AA8" s="182"/>
      <c r="AB8" s="180"/>
      <c r="AC8" s="181"/>
      <c r="AD8" s="181"/>
      <c r="AE8" s="181"/>
      <c r="AF8" s="182"/>
      <c r="AG8" s="180"/>
      <c r="AH8" s="181"/>
      <c r="AI8" s="181"/>
      <c r="AJ8" s="181"/>
      <c r="AK8" s="182"/>
      <c r="AL8" s="180"/>
      <c r="AM8" s="181"/>
      <c r="AN8" s="181"/>
      <c r="AO8" s="181"/>
      <c r="AP8" s="182"/>
      <c r="AQ8" s="180"/>
      <c r="AR8" s="181"/>
      <c r="AS8" s="181"/>
      <c r="AT8" s="181"/>
      <c r="AU8" s="182"/>
      <c r="AV8" s="180"/>
      <c r="AW8" s="181"/>
      <c r="AX8" s="181"/>
      <c r="AY8" s="181"/>
      <c r="AZ8" s="182"/>
      <c r="BA8" s="180"/>
      <c r="BB8" s="181"/>
      <c r="BC8" s="181"/>
      <c r="BD8" s="181"/>
      <c r="BE8" s="182"/>
      <c r="BF8" s="180"/>
      <c r="BG8" s="181"/>
      <c r="BH8" s="181"/>
      <c r="BI8" s="181"/>
      <c r="BJ8" s="182"/>
      <c r="BK8" s="183"/>
    </row>
    <row r="9" spans="1:63" ht="15">
      <c r="A9" s="173"/>
      <c r="B9" s="179" t="s">
        <v>259</v>
      </c>
      <c r="C9" s="180"/>
      <c r="D9" s="181"/>
      <c r="E9" s="181"/>
      <c r="F9" s="181"/>
      <c r="G9" s="182"/>
      <c r="H9" s="180"/>
      <c r="I9" s="181"/>
      <c r="J9" s="181"/>
      <c r="K9" s="181"/>
      <c r="L9" s="182"/>
      <c r="M9" s="180"/>
      <c r="N9" s="181"/>
      <c r="O9" s="181"/>
      <c r="P9" s="181"/>
      <c r="Q9" s="182"/>
      <c r="R9" s="180"/>
      <c r="S9" s="181"/>
      <c r="T9" s="181"/>
      <c r="U9" s="181"/>
      <c r="V9" s="182"/>
      <c r="W9" s="180"/>
      <c r="X9" s="181"/>
      <c r="Y9" s="181"/>
      <c r="Z9" s="181"/>
      <c r="AA9" s="182"/>
      <c r="AB9" s="180"/>
      <c r="AC9" s="181"/>
      <c r="AD9" s="181"/>
      <c r="AE9" s="181"/>
      <c r="AF9" s="182"/>
      <c r="AG9" s="180"/>
      <c r="AH9" s="181"/>
      <c r="AI9" s="181"/>
      <c r="AJ9" s="181"/>
      <c r="AK9" s="182"/>
      <c r="AL9" s="180"/>
      <c r="AM9" s="181"/>
      <c r="AN9" s="181"/>
      <c r="AO9" s="181"/>
      <c r="AP9" s="182"/>
      <c r="AQ9" s="180"/>
      <c r="AR9" s="181"/>
      <c r="AS9" s="181"/>
      <c r="AT9" s="181"/>
      <c r="AU9" s="182"/>
      <c r="AV9" s="180"/>
      <c r="AW9" s="181"/>
      <c r="AX9" s="181"/>
      <c r="AY9" s="181"/>
      <c r="AZ9" s="182"/>
      <c r="BA9" s="180"/>
      <c r="BB9" s="181"/>
      <c r="BC9" s="181"/>
      <c r="BD9" s="181"/>
      <c r="BE9" s="182"/>
      <c r="BF9" s="180"/>
      <c r="BG9" s="181"/>
      <c r="BH9" s="181"/>
      <c r="BI9" s="181"/>
      <c r="BJ9" s="182"/>
      <c r="BK9" s="183"/>
    </row>
    <row r="10" spans="1:63" ht="15">
      <c r="A10" s="173" t="s">
        <v>260</v>
      </c>
      <c r="B10" s="178" t="s">
        <v>261</v>
      </c>
      <c r="C10" s="175"/>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7"/>
    </row>
    <row r="11" spans="1:63" ht="15">
      <c r="A11" s="173"/>
      <c r="B11" s="179" t="s">
        <v>258</v>
      </c>
      <c r="C11" s="180"/>
      <c r="D11" s="181"/>
      <c r="E11" s="181"/>
      <c r="F11" s="181"/>
      <c r="G11" s="182"/>
      <c r="H11" s="180"/>
      <c r="I11" s="181"/>
      <c r="J11" s="181"/>
      <c r="K11" s="181"/>
      <c r="L11" s="182"/>
      <c r="M11" s="180"/>
      <c r="N11" s="181"/>
      <c r="O11" s="181"/>
      <c r="P11" s="181"/>
      <c r="Q11" s="182"/>
      <c r="R11" s="180"/>
      <c r="S11" s="181"/>
      <c r="T11" s="181"/>
      <c r="U11" s="181"/>
      <c r="V11" s="182"/>
      <c r="W11" s="180"/>
      <c r="X11" s="181"/>
      <c r="Y11" s="181"/>
      <c r="Z11" s="181"/>
      <c r="AA11" s="182"/>
      <c r="AB11" s="180"/>
      <c r="AC11" s="181"/>
      <c r="AD11" s="181"/>
      <c r="AE11" s="181"/>
      <c r="AF11" s="182"/>
      <c r="AG11" s="180"/>
      <c r="AH11" s="181"/>
      <c r="AI11" s="181"/>
      <c r="AJ11" s="181"/>
      <c r="AK11" s="182"/>
      <c r="AL11" s="180"/>
      <c r="AM11" s="181"/>
      <c r="AN11" s="181"/>
      <c r="AO11" s="181"/>
      <c r="AP11" s="182"/>
      <c r="AQ11" s="180"/>
      <c r="AR11" s="181"/>
      <c r="AS11" s="181"/>
      <c r="AT11" s="181"/>
      <c r="AU11" s="182"/>
      <c r="AV11" s="180"/>
      <c r="AW11" s="181"/>
      <c r="AX11" s="181"/>
      <c r="AY11" s="181"/>
      <c r="AZ11" s="182"/>
      <c r="BA11" s="180"/>
      <c r="BB11" s="181"/>
      <c r="BC11" s="181"/>
      <c r="BD11" s="181"/>
      <c r="BE11" s="182"/>
      <c r="BF11" s="180"/>
      <c r="BG11" s="181"/>
      <c r="BH11" s="181"/>
      <c r="BI11" s="181"/>
      <c r="BJ11" s="182"/>
      <c r="BK11" s="183"/>
    </row>
    <row r="12" spans="1:63" ht="15">
      <c r="A12" s="173"/>
      <c r="B12" s="179" t="s">
        <v>262</v>
      </c>
      <c r="C12" s="180"/>
      <c r="D12" s="181"/>
      <c r="E12" s="181"/>
      <c r="F12" s="181"/>
      <c r="G12" s="182"/>
      <c r="H12" s="180"/>
      <c r="I12" s="181"/>
      <c r="J12" s="181"/>
      <c r="K12" s="181"/>
      <c r="L12" s="182"/>
      <c r="M12" s="180"/>
      <c r="N12" s="181"/>
      <c r="O12" s="181"/>
      <c r="P12" s="181"/>
      <c r="Q12" s="182"/>
      <c r="R12" s="180"/>
      <c r="S12" s="181"/>
      <c r="T12" s="181"/>
      <c r="U12" s="181"/>
      <c r="V12" s="182"/>
      <c r="W12" s="180"/>
      <c r="X12" s="181"/>
      <c r="Y12" s="181"/>
      <c r="Z12" s="181"/>
      <c r="AA12" s="182"/>
      <c r="AB12" s="180"/>
      <c r="AC12" s="181"/>
      <c r="AD12" s="181"/>
      <c r="AE12" s="181"/>
      <c r="AF12" s="182"/>
      <c r="AG12" s="180"/>
      <c r="AH12" s="181"/>
      <c r="AI12" s="181"/>
      <c r="AJ12" s="181"/>
      <c r="AK12" s="182"/>
      <c r="AL12" s="180"/>
      <c r="AM12" s="181"/>
      <c r="AN12" s="181"/>
      <c r="AO12" s="181"/>
      <c r="AP12" s="182"/>
      <c r="AQ12" s="180"/>
      <c r="AR12" s="181"/>
      <c r="AS12" s="181"/>
      <c r="AT12" s="181"/>
      <c r="AU12" s="182"/>
      <c r="AV12" s="180"/>
      <c r="AW12" s="181"/>
      <c r="AX12" s="181"/>
      <c r="AY12" s="181"/>
      <c r="AZ12" s="182"/>
      <c r="BA12" s="180"/>
      <c r="BB12" s="181"/>
      <c r="BC12" s="181"/>
      <c r="BD12" s="181"/>
      <c r="BE12" s="182"/>
      <c r="BF12" s="180"/>
      <c r="BG12" s="181"/>
      <c r="BH12" s="181"/>
      <c r="BI12" s="181"/>
      <c r="BJ12" s="182"/>
      <c r="BK12" s="183"/>
    </row>
    <row r="13" spans="1:63" ht="15">
      <c r="A13" s="173" t="s">
        <v>263</v>
      </c>
      <c r="B13" s="178" t="s">
        <v>264</v>
      </c>
      <c r="C13" s="175"/>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7"/>
    </row>
    <row r="14" spans="1:63" ht="15">
      <c r="A14" s="173"/>
      <c r="B14" s="179" t="s">
        <v>258</v>
      </c>
      <c r="C14" s="180"/>
      <c r="D14" s="181"/>
      <c r="E14" s="181"/>
      <c r="F14" s="181"/>
      <c r="G14" s="182"/>
      <c r="H14" s="180"/>
      <c r="I14" s="181"/>
      <c r="J14" s="181"/>
      <c r="K14" s="181"/>
      <c r="L14" s="182"/>
      <c r="M14" s="180"/>
      <c r="N14" s="181"/>
      <c r="O14" s="181"/>
      <c r="P14" s="181"/>
      <c r="Q14" s="182"/>
      <c r="R14" s="180"/>
      <c r="S14" s="181"/>
      <c r="T14" s="181"/>
      <c r="U14" s="181"/>
      <c r="V14" s="182"/>
      <c r="W14" s="180"/>
      <c r="X14" s="181"/>
      <c r="Y14" s="181"/>
      <c r="Z14" s="181"/>
      <c r="AA14" s="182"/>
      <c r="AB14" s="180"/>
      <c r="AC14" s="181"/>
      <c r="AD14" s="181"/>
      <c r="AE14" s="181"/>
      <c r="AF14" s="182"/>
      <c r="AG14" s="180"/>
      <c r="AH14" s="181"/>
      <c r="AI14" s="181"/>
      <c r="AJ14" s="181"/>
      <c r="AK14" s="182"/>
      <c r="AL14" s="180"/>
      <c r="AM14" s="181"/>
      <c r="AN14" s="181"/>
      <c r="AO14" s="181"/>
      <c r="AP14" s="182"/>
      <c r="AQ14" s="180"/>
      <c r="AR14" s="181"/>
      <c r="AS14" s="181"/>
      <c r="AT14" s="181"/>
      <c r="AU14" s="182"/>
      <c r="AV14" s="180"/>
      <c r="AW14" s="181"/>
      <c r="AX14" s="181"/>
      <c r="AY14" s="181"/>
      <c r="AZ14" s="182"/>
      <c r="BA14" s="180"/>
      <c r="BB14" s="181"/>
      <c r="BC14" s="181"/>
      <c r="BD14" s="181"/>
      <c r="BE14" s="182"/>
      <c r="BF14" s="180"/>
      <c r="BG14" s="181"/>
      <c r="BH14" s="181"/>
      <c r="BI14" s="181"/>
      <c r="BJ14" s="182"/>
      <c r="BK14" s="183"/>
    </row>
    <row r="15" spans="1:63" ht="15">
      <c r="A15" s="173"/>
      <c r="B15" s="179" t="s">
        <v>265</v>
      </c>
      <c r="C15" s="180"/>
      <c r="D15" s="181"/>
      <c r="E15" s="181"/>
      <c r="F15" s="181"/>
      <c r="G15" s="182"/>
      <c r="H15" s="180"/>
      <c r="I15" s="181"/>
      <c r="J15" s="181"/>
      <c r="K15" s="181"/>
      <c r="L15" s="182"/>
      <c r="M15" s="180"/>
      <c r="N15" s="181"/>
      <c r="O15" s="181"/>
      <c r="P15" s="181"/>
      <c r="Q15" s="182"/>
      <c r="R15" s="180"/>
      <c r="S15" s="181"/>
      <c r="T15" s="181"/>
      <c r="U15" s="181"/>
      <c r="V15" s="182"/>
      <c r="W15" s="180"/>
      <c r="X15" s="181"/>
      <c r="Y15" s="181"/>
      <c r="Z15" s="181"/>
      <c r="AA15" s="182"/>
      <c r="AB15" s="180"/>
      <c r="AC15" s="181"/>
      <c r="AD15" s="181"/>
      <c r="AE15" s="181"/>
      <c r="AF15" s="182"/>
      <c r="AG15" s="180"/>
      <c r="AH15" s="181"/>
      <c r="AI15" s="181"/>
      <c r="AJ15" s="181"/>
      <c r="AK15" s="182"/>
      <c r="AL15" s="180"/>
      <c r="AM15" s="181"/>
      <c r="AN15" s="181"/>
      <c r="AO15" s="181"/>
      <c r="AP15" s="182"/>
      <c r="AQ15" s="180"/>
      <c r="AR15" s="181"/>
      <c r="AS15" s="181"/>
      <c r="AT15" s="181"/>
      <c r="AU15" s="182"/>
      <c r="AV15" s="180"/>
      <c r="AW15" s="181"/>
      <c r="AX15" s="181"/>
      <c r="AY15" s="181"/>
      <c r="AZ15" s="182"/>
      <c r="BA15" s="180"/>
      <c r="BB15" s="181"/>
      <c r="BC15" s="181"/>
      <c r="BD15" s="181"/>
      <c r="BE15" s="182"/>
      <c r="BF15" s="180"/>
      <c r="BG15" s="181"/>
      <c r="BH15" s="181"/>
      <c r="BI15" s="181"/>
      <c r="BJ15" s="182"/>
      <c r="BK15" s="183"/>
    </row>
    <row r="16" spans="1:63" ht="15">
      <c r="A16" s="173" t="s">
        <v>266</v>
      </c>
      <c r="B16" s="178" t="s">
        <v>267</v>
      </c>
      <c r="C16" s="175"/>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7"/>
    </row>
    <row r="17" spans="1:63" ht="15">
      <c r="A17" s="173"/>
      <c r="B17" s="179" t="s">
        <v>258</v>
      </c>
      <c r="C17" s="180"/>
      <c r="D17" s="181"/>
      <c r="E17" s="181"/>
      <c r="F17" s="181"/>
      <c r="G17" s="182"/>
      <c r="H17" s="180"/>
      <c r="I17" s="181"/>
      <c r="J17" s="181"/>
      <c r="K17" s="181"/>
      <c r="L17" s="182"/>
      <c r="M17" s="180"/>
      <c r="N17" s="181"/>
      <c r="O17" s="181"/>
      <c r="P17" s="181"/>
      <c r="Q17" s="182"/>
      <c r="R17" s="180"/>
      <c r="S17" s="181"/>
      <c r="T17" s="181"/>
      <c r="U17" s="181"/>
      <c r="V17" s="182"/>
      <c r="W17" s="180"/>
      <c r="X17" s="181"/>
      <c r="Y17" s="181"/>
      <c r="Z17" s="181"/>
      <c r="AA17" s="182"/>
      <c r="AB17" s="180"/>
      <c r="AC17" s="181"/>
      <c r="AD17" s="181"/>
      <c r="AE17" s="181"/>
      <c r="AF17" s="182"/>
      <c r="AG17" s="180"/>
      <c r="AH17" s="181"/>
      <c r="AI17" s="181"/>
      <c r="AJ17" s="181"/>
      <c r="AK17" s="182"/>
      <c r="AL17" s="180"/>
      <c r="AM17" s="181"/>
      <c r="AN17" s="181"/>
      <c r="AO17" s="181"/>
      <c r="AP17" s="182"/>
      <c r="AQ17" s="180"/>
      <c r="AR17" s="181"/>
      <c r="AS17" s="181"/>
      <c r="AT17" s="181"/>
      <c r="AU17" s="182"/>
      <c r="AV17" s="180"/>
      <c r="AW17" s="181"/>
      <c r="AX17" s="181"/>
      <c r="AY17" s="181"/>
      <c r="AZ17" s="182"/>
      <c r="BA17" s="180"/>
      <c r="BB17" s="181"/>
      <c r="BC17" s="181"/>
      <c r="BD17" s="181"/>
      <c r="BE17" s="182"/>
      <c r="BF17" s="180"/>
      <c r="BG17" s="181"/>
      <c r="BH17" s="181"/>
      <c r="BI17" s="181"/>
      <c r="BJ17" s="182"/>
      <c r="BK17" s="183"/>
    </row>
    <row r="18" spans="1:63" ht="15">
      <c r="A18" s="173"/>
      <c r="B18" s="179" t="s">
        <v>268</v>
      </c>
      <c r="C18" s="180"/>
      <c r="D18" s="181"/>
      <c r="E18" s="181"/>
      <c r="F18" s="181"/>
      <c r="G18" s="182"/>
      <c r="H18" s="180"/>
      <c r="I18" s="181"/>
      <c r="J18" s="181"/>
      <c r="K18" s="181"/>
      <c r="L18" s="182"/>
      <c r="M18" s="180"/>
      <c r="N18" s="181"/>
      <c r="O18" s="181"/>
      <c r="P18" s="181"/>
      <c r="Q18" s="182"/>
      <c r="R18" s="180"/>
      <c r="S18" s="181"/>
      <c r="T18" s="181"/>
      <c r="U18" s="181"/>
      <c r="V18" s="182"/>
      <c r="W18" s="180"/>
      <c r="X18" s="181"/>
      <c r="Y18" s="181"/>
      <c r="Z18" s="181"/>
      <c r="AA18" s="182"/>
      <c r="AB18" s="180"/>
      <c r="AC18" s="181"/>
      <c r="AD18" s="181"/>
      <c r="AE18" s="181"/>
      <c r="AF18" s="182"/>
      <c r="AG18" s="180"/>
      <c r="AH18" s="181"/>
      <c r="AI18" s="181"/>
      <c r="AJ18" s="181"/>
      <c r="AK18" s="182"/>
      <c r="AL18" s="180"/>
      <c r="AM18" s="181"/>
      <c r="AN18" s="181"/>
      <c r="AO18" s="181"/>
      <c r="AP18" s="182"/>
      <c r="AQ18" s="180"/>
      <c r="AR18" s="181"/>
      <c r="AS18" s="181"/>
      <c r="AT18" s="181"/>
      <c r="AU18" s="182"/>
      <c r="AV18" s="180"/>
      <c r="AW18" s="181"/>
      <c r="AX18" s="181"/>
      <c r="AY18" s="181"/>
      <c r="AZ18" s="182"/>
      <c r="BA18" s="180"/>
      <c r="BB18" s="181"/>
      <c r="BC18" s="181"/>
      <c r="BD18" s="181"/>
      <c r="BE18" s="182"/>
      <c r="BF18" s="180"/>
      <c r="BG18" s="181"/>
      <c r="BH18" s="181"/>
      <c r="BI18" s="181"/>
      <c r="BJ18" s="182"/>
      <c r="BK18" s="183"/>
    </row>
    <row r="19" spans="1:63" ht="15">
      <c r="A19" s="173" t="s">
        <v>269</v>
      </c>
      <c r="B19" s="184" t="s">
        <v>270</v>
      </c>
      <c r="C19" s="175"/>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7"/>
    </row>
    <row r="20" spans="1:63" ht="15">
      <c r="A20" s="173"/>
      <c r="B20" s="179" t="s">
        <v>271</v>
      </c>
      <c r="C20" s="180"/>
      <c r="D20" s="181">
        <v>264.8138814980395</v>
      </c>
      <c r="E20" s="181"/>
      <c r="F20" s="181"/>
      <c r="G20" s="182"/>
      <c r="H20" s="180"/>
      <c r="I20" s="181"/>
      <c r="J20" s="185">
        <v>1365.523914634099</v>
      </c>
      <c r="K20" s="181"/>
      <c r="L20" s="182"/>
      <c r="M20" s="180"/>
      <c r="N20" s="181"/>
      <c r="O20" s="181"/>
      <c r="P20" s="181"/>
      <c r="Q20" s="182"/>
      <c r="R20" s="180"/>
      <c r="S20" s="181"/>
      <c r="T20" s="185">
        <v>51.845483873380005</v>
      </c>
      <c r="U20" s="181"/>
      <c r="V20" s="182"/>
      <c r="W20" s="180"/>
      <c r="X20" s="181"/>
      <c r="Z20" s="181"/>
      <c r="AA20" s="182"/>
      <c r="AB20" s="180"/>
      <c r="AC20" s="181"/>
      <c r="AD20" s="185">
        <v>42.015031218</v>
      </c>
      <c r="AE20" s="181"/>
      <c r="AF20" s="182"/>
      <c r="AG20" s="180"/>
      <c r="AH20" s="181"/>
      <c r="AI20" s="181"/>
      <c r="AJ20" s="181"/>
      <c r="AK20" s="182"/>
      <c r="AL20" s="180"/>
      <c r="AM20" s="181"/>
      <c r="AN20" s="185">
        <v>4.668336802000001</v>
      </c>
      <c r="AO20" s="181"/>
      <c r="AP20" s="182"/>
      <c r="AQ20" s="180"/>
      <c r="AR20" s="181"/>
      <c r="AS20" s="181"/>
      <c r="AT20" s="181"/>
      <c r="AU20" s="182"/>
      <c r="AV20" s="180"/>
      <c r="AW20" s="181"/>
      <c r="AX20" s="181"/>
      <c r="AY20" s="181"/>
      <c r="AZ20" s="182"/>
      <c r="BA20" s="180"/>
      <c r="BB20" s="181"/>
      <c r="BC20" s="181"/>
      <c r="BD20" s="181"/>
      <c r="BE20" s="182"/>
      <c r="BF20" s="180"/>
      <c r="BG20" s="181"/>
      <c r="BH20" s="181"/>
      <c r="BI20" s="181"/>
      <c r="BJ20" s="182"/>
      <c r="BK20" s="186">
        <f>D20+J20+T20+AD20+AN20</f>
        <v>1728.8666480255188</v>
      </c>
    </row>
    <row r="21" spans="1:63" ht="15">
      <c r="A21" s="173"/>
      <c r="B21" s="179" t="s">
        <v>272</v>
      </c>
      <c r="C21" s="180"/>
      <c r="D21" s="181">
        <f>SUM(D20)</f>
        <v>264.8138814980395</v>
      </c>
      <c r="E21" s="181"/>
      <c r="F21" s="181"/>
      <c r="G21" s="182"/>
      <c r="H21" s="180"/>
      <c r="I21" s="181"/>
      <c r="J21" s="185">
        <f>SUM(J20)</f>
        <v>1365.523914634099</v>
      </c>
      <c r="K21" s="181"/>
      <c r="L21" s="182"/>
      <c r="M21" s="180"/>
      <c r="N21" s="181"/>
      <c r="O21" s="181"/>
      <c r="P21" s="181"/>
      <c r="Q21" s="182"/>
      <c r="R21" s="180"/>
      <c r="S21" s="181"/>
      <c r="T21" s="185">
        <f>SUM(T20)</f>
        <v>51.845483873380005</v>
      </c>
      <c r="U21" s="181"/>
      <c r="V21" s="182"/>
      <c r="W21" s="180"/>
      <c r="X21" s="181"/>
      <c r="Y21" s="181"/>
      <c r="Z21" s="181"/>
      <c r="AA21" s="182"/>
      <c r="AB21" s="180"/>
      <c r="AC21" s="181"/>
      <c r="AD21" s="185">
        <f>SUM(AD20)</f>
        <v>42.015031218</v>
      </c>
      <c r="AE21" s="181"/>
      <c r="AF21" s="182"/>
      <c r="AG21" s="180"/>
      <c r="AH21" s="181"/>
      <c r="AI21" s="181"/>
      <c r="AJ21" s="181"/>
      <c r="AK21" s="182"/>
      <c r="AL21" s="180"/>
      <c r="AM21" s="181"/>
      <c r="AN21" s="185">
        <f>SUM(AN20)</f>
        <v>4.668336802000001</v>
      </c>
      <c r="AO21" s="181"/>
      <c r="AP21" s="182"/>
      <c r="AQ21" s="180"/>
      <c r="AR21" s="181"/>
      <c r="AS21" s="181"/>
      <c r="AT21" s="181"/>
      <c r="AU21" s="182"/>
      <c r="AV21" s="180"/>
      <c r="AW21" s="181"/>
      <c r="AX21" s="181"/>
      <c r="AY21" s="181"/>
      <c r="AZ21" s="182"/>
      <c r="BA21" s="180"/>
      <c r="BB21" s="181"/>
      <c r="BC21" s="181"/>
      <c r="BD21" s="181"/>
      <c r="BE21" s="182"/>
      <c r="BF21" s="180"/>
      <c r="BG21" s="181"/>
      <c r="BH21" s="181"/>
      <c r="BI21" s="181"/>
      <c r="BJ21" s="182"/>
      <c r="BK21" s="186">
        <f>D21+J21+T21+AD21+AN21</f>
        <v>1728.8666480255188</v>
      </c>
    </row>
    <row r="22" spans="1:63" ht="15">
      <c r="A22" s="173" t="s">
        <v>273</v>
      </c>
      <c r="B22" s="178" t="s">
        <v>274</v>
      </c>
      <c r="C22" s="175"/>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7"/>
    </row>
    <row r="23" spans="1:63" ht="15">
      <c r="A23" s="173"/>
      <c r="B23" s="179" t="s">
        <v>258</v>
      </c>
      <c r="C23" s="180"/>
      <c r="D23" s="181"/>
      <c r="E23" s="181"/>
      <c r="F23" s="181"/>
      <c r="G23" s="182"/>
      <c r="H23" s="180"/>
      <c r="I23" s="181"/>
      <c r="J23" s="181"/>
      <c r="K23" s="181"/>
      <c r="L23" s="182"/>
      <c r="M23" s="180"/>
      <c r="N23" s="181"/>
      <c r="O23" s="181"/>
      <c r="P23" s="181"/>
      <c r="Q23" s="182"/>
      <c r="R23" s="180"/>
      <c r="S23" s="181"/>
      <c r="T23" s="181"/>
      <c r="U23" s="181"/>
      <c r="V23" s="182"/>
      <c r="W23" s="180"/>
      <c r="X23" s="181"/>
      <c r="Y23" s="181"/>
      <c r="Z23" s="181"/>
      <c r="AA23" s="182"/>
      <c r="AB23" s="180"/>
      <c r="AC23" s="181"/>
      <c r="AD23" s="181"/>
      <c r="AE23" s="181"/>
      <c r="AF23" s="182"/>
      <c r="AG23" s="180"/>
      <c r="AH23" s="181"/>
      <c r="AI23" s="181"/>
      <c r="AJ23" s="181"/>
      <c r="AK23" s="182"/>
      <c r="AL23" s="180"/>
      <c r="AM23" s="181"/>
      <c r="AN23" s="181"/>
      <c r="AO23" s="181"/>
      <c r="AP23" s="182"/>
      <c r="AQ23" s="180"/>
      <c r="AR23" s="181"/>
      <c r="AS23" s="181"/>
      <c r="AT23" s="181"/>
      <c r="AU23" s="182"/>
      <c r="AV23" s="180"/>
      <c r="AW23" s="181"/>
      <c r="AX23" s="181"/>
      <c r="AY23" s="181"/>
      <c r="AZ23" s="182"/>
      <c r="BA23" s="180"/>
      <c r="BB23" s="181"/>
      <c r="BC23" s="181"/>
      <c r="BD23" s="181"/>
      <c r="BE23" s="182"/>
      <c r="BF23" s="180"/>
      <c r="BG23" s="181"/>
      <c r="BH23" s="181"/>
      <c r="BI23" s="181"/>
      <c r="BJ23" s="182"/>
      <c r="BK23" s="183"/>
    </row>
    <row r="24" spans="1:63" ht="15">
      <c r="A24" s="173"/>
      <c r="B24" s="179" t="s">
        <v>275</v>
      </c>
      <c r="C24" s="180"/>
      <c r="D24" s="181"/>
      <c r="E24" s="181"/>
      <c r="F24" s="181"/>
      <c r="G24" s="182"/>
      <c r="H24" s="180"/>
      <c r="I24" s="181"/>
      <c r="J24" s="181"/>
      <c r="K24" s="181"/>
      <c r="L24" s="182"/>
      <c r="M24" s="180"/>
      <c r="N24" s="181"/>
      <c r="O24" s="181"/>
      <c r="P24" s="181"/>
      <c r="Q24" s="182"/>
      <c r="R24" s="180"/>
      <c r="S24" s="181"/>
      <c r="T24" s="181"/>
      <c r="U24" s="181"/>
      <c r="V24" s="182"/>
      <c r="W24" s="180"/>
      <c r="X24" s="181"/>
      <c r="Y24" s="181"/>
      <c r="Z24" s="181"/>
      <c r="AA24" s="182"/>
      <c r="AB24" s="180"/>
      <c r="AC24" s="181"/>
      <c r="AD24" s="181"/>
      <c r="AE24" s="181"/>
      <c r="AF24" s="182"/>
      <c r="AG24" s="180"/>
      <c r="AH24" s="181"/>
      <c r="AI24" s="181"/>
      <c r="AJ24" s="181"/>
      <c r="AK24" s="182"/>
      <c r="AL24" s="180"/>
      <c r="AM24" s="181"/>
      <c r="AN24" s="181"/>
      <c r="AO24" s="181"/>
      <c r="AP24" s="182"/>
      <c r="AQ24" s="180"/>
      <c r="AR24" s="181"/>
      <c r="AS24" s="181"/>
      <c r="AT24" s="181"/>
      <c r="AU24" s="182"/>
      <c r="AV24" s="180"/>
      <c r="AW24" s="181"/>
      <c r="AX24" s="181"/>
      <c r="AY24" s="181"/>
      <c r="AZ24" s="182"/>
      <c r="BA24" s="180"/>
      <c r="BB24" s="181"/>
      <c r="BC24" s="181"/>
      <c r="BD24" s="181"/>
      <c r="BE24" s="182"/>
      <c r="BF24" s="180"/>
      <c r="BG24" s="181"/>
      <c r="BH24" s="181"/>
      <c r="BI24" s="181"/>
      <c r="BJ24" s="182"/>
      <c r="BK24" s="183"/>
    </row>
    <row r="25" spans="1:63" ht="15">
      <c r="A25" s="173"/>
      <c r="B25" s="187" t="s">
        <v>276</v>
      </c>
      <c r="C25" s="180"/>
      <c r="D25" s="181"/>
      <c r="E25" s="181"/>
      <c r="F25" s="181"/>
      <c r="G25" s="182"/>
      <c r="H25" s="180"/>
      <c r="I25" s="181"/>
      <c r="J25" s="181"/>
      <c r="K25" s="181"/>
      <c r="L25" s="182"/>
      <c r="M25" s="180"/>
      <c r="N25" s="181"/>
      <c r="O25" s="181"/>
      <c r="P25" s="181"/>
      <c r="Q25" s="182"/>
      <c r="R25" s="180"/>
      <c r="S25" s="181"/>
      <c r="T25" s="181"/>
      <c r="U25" s="181"/>
      <c r="V25" s="182"/>
      <c r="W25" s="180"/>
      <c r="X25" s="181"/>
      <c r="Y25" s="181"/>
      <c r="Z25" s="181"/>
      <c r="AA25" s="182"/>
      <c r="AB25" s="180"/>
      <c r="AC25" s="181"/>
      <c r="AD25" s="181"/>
      <c r="AE25" s="181"/>
      <c r="AF25" s="182"/>
      <c r="AG25" s="180"/>
      <c r="AH25" s="181"/>
      <c r="AI25" s="181"/>
      <c r="AJ25" s="181"/>
      <c r="AK25" s="182"/>
      <c r="AL25" s="180"/>
      <c r="AM25" s="181"/>
      <c r="AN25" s="181"/>
      <c r="AO25" s="181"/>
      <c r="AP25" s="182"/>
      <c r="AQ25" s="180"/>
      <c r="AR25" s="181"/>
      <c r="AS25" s="181"/>
      <c r="AT25" s="181"/>
      <c r="AU25" s="182"/>
      <c r="AV25" s="180"/>
      <c r="AW25" s="181"/>
      <c r="AX25" s="181"/>
      <c r="AY25" s="181"/>
      <c r="AZ25" s="182"/>
      <c r="BA25" s="180"/>
      <c r="BB25" s="181"/>
      <c r="BC25" s="181"/>
      <c r="BD25" s="181"/>
      <c r="BE25" s="182"/>
      <c r="BF25" s="180"/>
      <c r="BG25" s="181"/>
      <c r="BH25" s="181"/>
      <c r="BI25" s="181"/>
      <c r="BJ25" s="182"/>
      <c r="BK25" s="183"/>
    </row>
    <row r="26" spans="1:63" ht="3.75" customHeight="1">
      <c r="A26" s="173"/>
      <c r="B26" s="188"/>
      <c r="C26" s="175"/>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7"/>
    </row>
    <row r="27" spans="1:63" ht="15">
      <c r="A27" s="173" t="s">
        <v>277</v>
      </c>
      <c r="B27" s="174" t="s">
        <v>278</v>
      </c>
      <c r="C27" s="175"/>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7"/>
    </row>
    <row r="28" spans="1:63" s="192" customFormat="1" ht="15">
      <c r="A28" s="173" t="s">
        <v>256</v>
      </c>
      <c r="B28" s="178" t="s">
        <v>279</v>
      </c>
      <c r="C28" s="189"/>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1"/>
    </row>
    <row r="29" spans="1:63" s="192" customFormat="1" ht="15">
      <c r="A29" s="173"/>
      <c r="B29" s="179" t="s">
        <v>258</v>
      </c>
      <c r="C29" s="193"/>
      <c r="D29" s="194"/>
      <c r="E29" s="194"/>
      <c r="F29" s="194"/>
      <c r="G29" s="195"/>
      <c r="H29" s="193"/>
      <c r="I29" s="194"/>
      <c r="J29" s="194"/>
      <c r="K29" s="194"/>
      <c r="L29" s="195"/>
      <c r="M29" s="193"/>
      <c r="N29" s="194"/>
      <c r="O29" s="194"/>
      <c r="P29" s="194"/>
      <c r="Q29" s="195"/>
      <c r="R29" s="193"/>
      <c r="S29" s="194"/>
      <c r="T29" s="194"/>
      <c r="U29" s="194"/>
      <c r="V29" s="195"/>
      <c r="W29" s="193"/>
      <c r="X29" s="194"/>
      <c r="Y29" s="194"/>
      <c r="Z29" s="194"/>
      <c r="AA29" s="195"/>
      <c r="AB29" s="193"/>
      <c r="AC29" s="194"/>
      <c r="AD29" s="194"/>
      <c r="AE29" s="194"/>
      <c r="AF29" s="195"/>
      <c r="AG29" s="193"/>
      <c r="AH29" s="194"/>
      <c r="AI29" s="194"/>
      <c r="AJ29" s="194"/>
      <c r="AK29" s="195"/>
      <c r="AL29" s="193"/>
      <c r="AM29" s="194"/>
      <c r="AN29" s="194"/>
      <c r="AO29" s="194"/>
      <c r="AP29" s="195"/>
      <c r="AQ29" s="193"/>
      <c r="AR29" s="194"/>
      <c r="AS29" s="194"/>
      <c r="AT29" s="194"/>
      <c r="AU29" s="195"/>
      <c r="AV29" s="193"/>
      <c r="AW29" s="194"/>
      <c r="AX29" s="194"/>
      <c r="AY29" s="194"/>
      <c r="AZ29" s="195"/>
      <c r="BA29" s="193"/>
      <c r="BB29" s="194"/>
      <c r="BC29" s="194"/>
      <c r="BD29" s="194"/>
      <c r="BE29" s="195"/>
      <c r="BF29" s="193"/>
      <c r="BG29" s="194"/>
      <c r="BH29" s="194"/>
      <c r="BI29" s="194"/>
      <c r="BJ29" s="195"/>
      <c r="BK29" s="173"/>
    </row>
    <row r="30" spans="1:63" s="192" customFormat="1" ht="15">
      <c r="A30" s="173"/>
      <c r="B30" s="179" t="s">
        <v>259</v>
      </c>
      <c r="C30" s="193"/>
      <c r="D30" s="194"/>
      <c r="E30" s="194"/>
      <c r="F30" s="194"/>
      <c r="G30" s="195"/>
      <c r="H30" s="193"/>
      <c r="I30" s="194"/>
      <c r="J30" s="194"/>
      <c r="K30" s="194"/>
      <c r="L30" s="195"/>
      <c r="M30" s="193"/>
      <c r="N30" s="194"/>
      <c r="O30" s="194"/>
      <c r="P30" s="194"/>
      <c r="Q30" s="195"/>
      <c r="R30" s="193"/>
      <c r="S30" s="194"/>
      <c r="T30" s="194"/>
      <c r="U30" s="194"/>
      <c r="V30" s="195"/>
      <c r="W30" s="193"/>
      <c r="X30" s="194"/>
      <c r="Y30" s="194"/>
      <c r="Z30" s="194"/>
      <c r="AA30" s="195"/>
      <c r="AB30" s="193"/>
      <c r="AC30" s="194"/>
      <c r="AD30" s="194"/>
      <c r="AE30" s="194"/>
      <c r="AF30" s="195"/>
      <c r="AG30" s="193"/>
      <c r="AH30" s="194"/>
      <c r="AI30" s="194"/>
      <c r="AJ30" s="194"/>
      <c r="AK30" s="195"/>
      <c r="AL30" s="193"/>
      <c r="AM30" s="194"/>
      <c r="AN30" s="194"/>
      <c r="AO30" s="194"/>
      <c r="AP30" s="195"/>
      <c r="AQ30" s="193"/>
      <c r="AR30" s="194"/>
      <c r="AS30" s="194"/>
      <c r="AT30" s="194"/>
      <c r="AU30" s="195"/>
      <c r="AV30" s="193"/>
      <c r="AW30" s="194"/>
      <c r="AX30" s="194"/>
      <c r="AY30" s="194"/>
      <c r="AZ30" s="195"/>
      <c r="BA30" s="193"/>
      <c r="BB30" s="194"/>
      <c r="BC30" s="194"/>
      <c r="BD30" s="194"/>
      <c r="BE30" s="195"/>
      <c r="BF30" s="193"/>
      <c r="BG30" s="194"/>
      <c r="BH30" s="194"/>
      <c r="BI30" s="194"/>
      <c r="BJ30" s="195"/>
      <c r="BK30" s="173"/>
    </row>
    <row r="31" spans="1:63" ht="15">
      <c r="A31" s="173" t="s">
        <v>260</v>
      </c>
      <c r="B31" s="178" t="s">
        <v>280</v>
      </c>
      <c r="C31" s="175"/>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7"/>
    </row>
    <row r="32" spans="1:63" ht="15">
      <c r="A32" s="173"/>
      <c r="B32" s="179" t="s">
        <v>258</v>
      </c>
      <c r="C32" s="180"/>
      <c r="D32" s="181"/>
      <c r="E32" s="181"/>
      <c r="F32" s="181"/>
      <c r="G32" s="182"/>
      <c r="H32" s="180"/>
      <c r="I32" s="181"/>
      <c r="J32" s="181"/>
      <c r="K32" s="181"/>
      <c r="L32" s="182"/>
      <c r="M32" s="180"/>
      <c r="N32" s="181"/>
      <c r="O32" s="181"/>
      <c r="P32" s="181"/>
      <c r="Q32" s="182"/>
      <c r="R32" s="180"/>
      <c r="S32" s="181"/>
      <c r="T32" s="181"/>
      <c r="U32" s="181"/>
      <c r="V32" s="182"/>
      <c r="W32" s="180"/>
      <c r="X32" s="181"/>
      <c r="Y32" s="181"/>
      <c r="Z32" s="181"/>
      <c r="AA32" s="182"/>
      <c r="AB32" s="180"/>
      <c r="AC32" s="181"/>
      <c r="AD32" s="181"/>
      <c r="AE32" s="181"/>
      <c r="AF32" s="182"/>
      <c r="AG32" s="180"/>
      <c r="AH32" s="181"/>
      <c r="AI32" s="181"/>
      <c r="AJ32" s="181"/>
      <c r="AK32" s="182"/>
      <c r="AL32" s="180"/>
      <c r="AM32" s="181"/>
      <c r="AN32" s="181"/>
      <c r="AO32" s="181"/>
      <c r="AP32" s="182"/>
      <c r="AQ32" s="180"/>
      <c r="AR32" s="181"/>
      <c r="AS32" s="181"/>
      <c r="AT32" s="181"/>
      <c r="AU32" s="182"/>
      <c r="AV32" s="180"/>
      <c r="AW32" s="181"/>
      <c r="AX32" s="181"/>
      <c r="AY32" s="181"/>
      <c r="AZ32" s="182"/>
      <c r="BA32" s="180"/>
      <c r="BB32" s="181"/>
      <c r="BC32" s="181"/>
      <c r="BD32" s="181"/>
      <c r="BE32" s="182"/>
      <c r="BF32" s="180"/>
      <c r="BG32" s="181"/>
      <c r="BH32" s="181"/>
      <c r="BI32" s="181"/>
      <c r="BJ32" s="182"/>
      <c r="BK32" s="183"/>
    </row>
    <row r="33" spans="1:63" ht="15">
      <c r="A33" s="173"/>
      <c r="B33" s="179" t="s">
        <v>262</v>
      </c>
      <c r="C33" s="180"/>
      <c r="D33" s="181"/>
      <c r="E33" s="181"/>
      <c r="F33" s="181"/>
      <c r="G33" s="182"/>
      <c r="H33" s="180"/>
      <c r="I33" s="181"/>
      <c r="J33" s="181"/>
      <c r="K33" s="181"/>
      <c r="L33" s="182"/>
      <c r="M33" s="180"/>
      <c r="N33" s="181"/>
      <c r="O33" s="181"/>
      <c r="P33" s="181"/>
      <c r="Q33" s="182"/>
      <c r="R33" s="180"/>
      <c r="S33" s="181"/>
      <c r="T33" s="181"/>
      <c r="U33" s="181"/>
      <c r="V33" s="182"/>
      <c r="W33" s="180"/>
      <c r="X33" s="181"/>
      <c r="Y33" s="181"/>
      <c r="Z33" s="181"/>
      <c r="AA33" s="182"/>
      <c r="AB33" s="180"/>
      <c r="AC33" s="181"/>
      <c r="AD33" s="181"/>
      <c r="AE33" s="181"/>
      <c r="AF33" s="182"/>
      <c r="AG33" s="180"/>
      <c r="AH33" s="181"/>
      <c r="AI33" s="181"/>
      <c r="AJ33" s="181"/>
      <c r="AK33" s="182"/>
      <c r="AL33" s="180"/>
      <c r="AM33" s="181"/>
      <c r="AN33" s="181"/>
      <c r="AO33" s="181"/>
      <c r="AP33" s="182"/>
      <c r="AQ33" s="180"/>
      <c r="AR33" s="181"/>
      <c r="AS33" s="181"/>
      <c r="AT33" s="181"/>
      <c r="AU33" s="182"/>
      <c r="AV33" s="180"/>
      <c r="AW33" s="181"/>
      <c r="AX33" s="181"/>
      <c r="AY33" s="181"/>
      <c r="AZ33" s="182"/>
      <c r="BA33" s="180"/>
      <c r="BB33" s="181"/>
      <c r="BC33" s="181"/>
      <c r="BD33" s="181"/>
      <c r="BE33" s="182"/>
      <c r="BF33" s="180"/>
      <c r="BG33" s="181"/>
      <c r="BH33" s="181"/>
      <c r="BI33" s="181"/>
      <c r="BJ33" s="182"/>
      <c r="BK33" s="183"/>
    </row>
    <row r="34" spans="1:63" ht="15">
      <c r="A34" s="173"/>
      <c r="B34" s="187" t="s">
        <v>281</v>
      </c>
      <c r="C34" s="180"/>
      <c r="D34" s="181"/>
      <c r="E34" s="181"/>
      <c r="F34" s="181"/>
      <c r="G34" s="182"/>
      <c r="H34" s="180"/>
      <c r="I34" s="181"/>
      <c r="J34" s="181"/>
      <c r="K34" s="181"/>
      <c r="L34" s="182"/>
      <c r="M34" s="180"/>
      <c r="N34" s="181"/>
      <c r="O34" s="181"/>
      <c r="P34" s="181"/>
      <c r="Q34" s="182"/>
      <c r="R34" s="180"/>
      <c r="S34" s="181"/>
      <c r="T34" s="181"/>
      <c r="U34" s="181"/>
      <c r="V34" s="182"/>
      <c r="W34" s="180"/>
      <c r="X34" s="181"/>
      <c r="Y34" s="181"/>
      <c r="Z34" s="181"/>
      <c r="AA34" s="182"/>
      <c r="AB34" s="180"/>
      <c r="AC34" s="181"/>
      <c r="AD34" s="181"/>
      <c r="AE34" s="181"/>
      <c r="AF34" s="182"/>
      <c r="AG34" s="180"/>
      <c r="AH34" s="181"/>
      <c r="AI34" s="181"/>
      <c r="AJ34" s="181"/>
      <c r="AK34" s="182"/>
      <c r="AL34" s="180"/>
      <c r="AM34" s="181"/>
      <c r="AN34" s="181"/>
      <c r="AO34" s="181"/>
      <c r="AP34" s="182"/>
      <c r="AQ34" s="180"/>
      <c r="AR34" s="181"/>
      <c r="AS34" s="181"/>
      <c r="AT34" s="181"/>
      <c r="AU34" s="182"/>
      <c r="AV34" s="180"/>
      <c r="AW34" s="181"/>
      <c r="AX34" s="181"/>
      <c r="AY34" s="181"/>
      <c r="AZ34" s="182"/>
      <c r="BA34" s="180"/>
      <c r="BB34" s="181"/>
      <c r="BC34" s="181"/>
      <c r="BD34" s="181"/>
      <c r="BE34" s="182"/>
      <c r="BF34" s="180"/>
      <c r="BG34" s="181"/>
      <c r="BH34" s="181"/>
      <c r="BI34" s="181"/>
      <c r="BJ34" s="182"/>
      <c r="BK34" s="183"/>
    </row>
    <row r="35" spans="1:63" ht="3" customHeight="1">
      <c r="A35" s="173"/>
      <c r="B35" s="178"/>
      <c r="C35" s="175"/>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7"/>
    </row>
    <row r="36" spans="1:63" ht="15">
      <c r="A36" s="173" t="s">
        <v>282</v>
      </c>
      <c r="B36" s="174" t="s">
        <v>283</v>
      </c>
      <c r="C36" s="175"/>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7"/>
    </row>
    <row r="37" spans="1:63" ht="15">
      <c r="A37" s="173" t="s">
        <v>256</v>
      </c>
      <c r="B37" s="178" t="s">
        <v>284</v>
      </c>
      <c r="C37" s="175"/>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7"/>
    </row>
    <row r="38" spans="1:63" ht="15">
      <c r="A38" s="173"/>
      <c r="B38" s="179" t="s">
        <v>258</v>
      </c>
      <c r="C38" s="180"/>
      <c r="D38" s="181"/>
      <c r="E38" s="181"/>
      <c r="F38" s="181"/>
      <c r="G38" s="182"/>
      <c r="H38" s="180"/>
      <c r="I38" s="181"/>
      <c r="J38" s="181"/>
      <c r="K38" s="181"/>
      <c r="L38" s="182"/>
      <c r="M38" s="180"/>
      <c r="N38" s="181"/>
      <c r="O38" s="181"/>
      <c r="P38" s="181"/>
      <c r="Q38" s="182"/>
      <c r="R38" s="180"/>
      <c r="S38" s="181"/>
      <c r="T38" s="181"/>
      <c r="U38" s="181"/>
      <c r="V38" s="182"/>
      <c r="W38" s="180"/>
      <c r="X38" s="181"/>
      <c r="Y38" s="181"/>
      <c r="Z38" s="181"/>
      <c r="AA38" s="182"/>
      <c r="AB38" s="180"/>
      <c r="AC38" s="181"/>
      <c r="AD38" s="181"/>
      <c r="AE38" s="181"/>
      <c r="AF38" s="182"/>
      <c r="AG38" s="180"/>
      <c r="AH38" s="181"/>
      <c r="AI38" s="181"/>
      <c r="AJ38" s="181"/>
      <c r="AK38" s="182"/>
      <c r="AL38" s="180"/>
      <c r="AM38" s="181"/>
      <c r="AN38" s="181"/>
      <c r="AO38" s="181"/>
      <c r="AP38" s="182"/>
      <c r="AQ38" s="180"/>
      <c r="AR38" s="181"/>
      <c r="AS38" s="181"/>
      <c r="AT38" s="181"/>
      <c r="AU38" s="182"/>
      <c r="AV38" s="180"/>
      <c r="AW38" s="181"/>
      <c r="AX38" s="181"/>
      <c r="AY38" s="181"/>
      <c r="AZ38" s="182"/>
      <c r="BA38" s="180"/>
      <c r="BB38" s="181"/>
      <c r="BC38" s="181"/>
      <c r="BD38" s="181"/>
      <c r="BE38" s="182"/>
      <c r="BF38" s="180"/>
      <c r="BG38" s="181"/>
      <c r="BH38" s="181"/>
      <c r="BI38" s="181"/>
      <c r="BJ38" s="182"/>
      <c r="BK38" s="183"/>
    </row>
    <row r="39" spans="1:63" ht="15">
      <c r="A39" s="173"/>
      <c r="B39" s="187" t="s">
        <v>285</v>
      </c>
      <c r="C39" s="180"/>
      <c r="D39" s="181"/>
      <c r="E39" s="181"/>
      <c r="F39" s="181"/>
      <c r="G39" s="182"/>
      <c r="H39" s="180"/>
      <c r="I39" s="181"/>
      <c r="J39" s="181"/>
      <c r="K39" s="181"/>
      <c r="L39" s="182"/>
      <c r="M39" s="180"/>
      <c r="N39" s="181"/>
      <c r="O39" s="181"/>
      <c r="P39" s="181"/>
      <c r="Q39" s="182"/>
      <c r="R39" s="180"/>
      <c r="S39" s="181"/>
      <c r="T39" s="181"/>
      <c r="U39" s="181"/>
      <c r="V39" s="182"/>
      <c r="W39" s="180"/>
      <c r="X39" s="181"/>
      <c r="Y39" s="181"/>
      <c r="Z39" s="181"/>
      <c r="AA39" s="182"/>
      <c r="AB39" s="180"/>
      <c r="AC39" s="181"/>
      <c r="AD39" s="181"/>
      <c r="AE39" s="181"/>
      <c r="AF39" s="182"/>
      <c r="AG39" s="180"/>
      <c r="AH39" s="181"/>
      <c r="AI39" s="181"/>
      <c r="AJ39" s="181"/>
      <c r="AK39" s="182"/>
      <c r="AL39" s="180"/>
      <c r="AM39" s="181"/>
      <c r="AN39" s="181"/>
      <c r="AO39" s="181"/>
      <c r="AP39" s="182"/>
      <c r="AQ39" s="180"/>
      <c r="AR39" s="181"/>
      <c r="AS39" s="181"/>
      <c r="AT39" s="181"/>
      <c r="AU39" s="182"/>
      <c r="AV39" s="180"/>
      <c r="AW39" s="181"/>
      <c r="AX39" s="181"/>
      <c r="AY39" s="181"/>
      <c r="AZ39" s="182"/>
      <c r="BA39" s="180"/>
      <c r="BB39" s="181"/>
      <c r="BC39" s="181"/>
      <c r="BD39" s="181"/>
      <c r="BE39" s="182"/>
      <c r="BF39" s="180"/>
      <c r="BG39" s="181"/>
      <c r="BH39" s="181"/>
      <c r="BI39" s="181"/>
      <c r="BJ39" s="182"/>
      <c r="BK39" s="183"/>
    </row>
    <row r="40" spans="1:63" ht="2.25" customHeight="1">
      <c r="A40" s="173"/>
      <c r="B40" s="178"/>
      <c r="C40" s="175"/>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7"/>
    </row>
    <row r="41" spans="1:63" ht="15">
      <c r="A41" s="173" t="s">
        <v>286</v>
      </c>
      <c r="B41" s="174" t="s">
        <v>287</v>
      </c>
      <c r="C41" s="175"/>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7"/>
    </row>
    <row r="42" spans="1:63" ht="15">
      <c r="A42" s="173" t="s">
        <v>256</v>
      </c>
      <c r="B42" s="178" t="s">
        <v>288</v>
      </c>
      <c r="C42" s="175"/>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7"/>
    </row>
    <row r="43" spans="1:63" ht="15">
      <c r="A43" s="173"/>
      <c r="B43" s="179" t="s">
        <v>258</v>
      </c>
      <c r="C43" s="180"/>
      <c r="D43" s="181"/>
      <c r="E43" s="181"/>
      <c r="F43" s="181"/>
      <c r="G43" s="182"/>
      <c r="H43" s="180"/>
      <c r="I43" s="181"/>
      <c r="J43" s="181"/>
      <c r="K43" s="181"/>
      <c r="L43" s="182"/>
      <c r="M43" s="180"/>
      <c r="N43" s="181"/>
      <c r="O43" s="181"/>
      <c r="P43" s="181"/>
      <c r="Q43" s="182"/>
      <c r="R43" s="180"/>
      <c r="S43" s="181"/>
      <c r="T43" s="181"/>
      <c r="U43" s="181"/>
      <c r="V43" s="182"/>
      <c r="W43" s="180"/>
      <c r="X43" s="181"/>
      <c r="Y43" s="181"/>
      <c r="Z43" s="181"/>
      <c r="AA43" s="182"/>
      <c r="AB43" s="180"/>
      <c r="AC43" s="181"/>
      <c r="AD43" s="181"/>
      <c r="AE43" s="181"/>
      <c r="AF43" s="182"/>
      <c r="AG43" s="180"/>
      <c r="AH43" s="181"/>
      <c r="AI43" s="181"/>
      <c r="AJ43" s="181"/>
      <c r="AK43" s="182"/>
      <c r="AL43" s="180"/>
      <c r="AM43" s="181"/>
      <c r="AN43" s="181"/>
      <c r="AO43" s="181"/>
      <c r="AP43" s="182"/>
      <c r="AQ43" s="180"/>
      <c r="AR43" s="181"/>
      <c r="AS43" s="181"/>
      <c r="AT43" s="181"/>
      <c r="AU43" s="182"/>
      <c r="AV43" s="180"/>
      <c r="AW43" s="181"/>
      <c r="AX43" s="181"/>
      <c r="AY43" s="181"/>
      <c r="AZ43" s="182"/>
      <c r="BA43" s="180"/>
      <c r="BB43" s="181"/>
      <c r="BC43" s="181"/>
      <c r="BD43" s="181"/>
      <c r="BE43" s="182"/>
      <c r="BF43" s="180"/>
      <c r="BG43" s="181"/>
      <c r="BH43" s="181"/>
      <c r="BI43" s="181"/>
      <c r="BJ43" s="182"/>
      <c r="BK43" s="183"/>
    </row>
    <row r="44" spans="1:63" ht="15">
      <c r="A44" s="173"/>
      <c r="B44" s="179" t="s">
        <v>259</v>
      </c>
      <c r="C44" s="180"/>
      <c r="D44" s="181"/>
      <c r="E44" s="181"/>
      <c r="F44" s="181"/>
      <c r="G44" s="182"/>
      <c r="H44" s="180"/>
      <c r="I44" s="181"/>
      <c r="J44" s="181"/>
      <c r="K44" s="181"/>
      <c r="L44" s="182"/>
      <c r="M44" s="180"/>
      <c r="N44" s="181"/>
      <c r="O44" s="181"/>
      <c r="P44" s="181"/>
      <c r="Q44" s="182"/>
      <c r="R44" s="180"/>
      <c r="S44" s="181"/>
      <c r="T44" s="181"/>
      <c r="U44" s="181"/>
      <c r="V44" s="182"/>
      <c r="W44" s="180"/>
      <c r="X44" s="181"/>
      <c r="Y44" s="181"/>
      <c r="Z44" s="181"/>
      <c r="AA44" s="182"/>
      <c r="AB44" s="180"/>
      <c r="AC44" s="181"/>
      <c r="AD44" s="181"/>
      <c r="AE44" s="181"/>
      <c r="AF44" s="182"/>
      <c r="AG44" s="180"/>
      <c r="AH44" s="181"/>
      <c r="AI44" s="181"/>
      <c r="AJ44" s="181"/>
      <c r="AK44" s="182"/>
      <c r="AL44" s="180"/>
      <c r="AM44" s="181"/>
      <c r="AN44" s="181"/>
      <c r="AO44" s="181"/>
      <c r="AP44" s="182"/>
      <c r="AQ44" s="180"/>
      <c r="AR44" s="181"/>
      <c r="AS44" s="181"/>
      <c r="AT44" s="181"/>
      <c r="AU44" s="182"/>
      <c r="AV44" s="180"/>
      <c r="AW44" s="181"/>
      <c r="AX44" s="181"/>
      <c r="AY44" s="181"/>
      <c r="AZ44" s="182"/>
      <c r="BA44" s="180"/>
      <c r="BB44" s="181"/>
      <c r="BC44" s="181"/>
      <c r="BD44" s="181"/>
      <c r="BE44" s="182"/>
      <c r="BF44" s="180"/>
      <c r="BG44" s="181"/>
      <c r="BH44" s="181"/>
      <c r="BI44" s="181"/>
      <c r="BJ44" s="182"/>
      <c r="BK44" s="183"/>
    </row>
    <row r="45" spans="1:63" ht="15">
      <c r="A45" s="173" t="s">
        <v>260</v>
      </c>
      <c r="B45" s="178" t="s">
        <v>289</v>
      </c>
      <c r="C45" s="175"/>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7"/>
    </row>
    <row r="46" spans="1:63" ht="15">
      <c r="A46" s="173"/>
      <c r="B46" s="179" t="s">
        <v>258</v>
      </c>
      <c r="C46" s="180"/>
      <c r="D46" s="181"/>
      <c r="E46" s="181"/>
      <c r="F46" s="181"/>
      <c r="G46" s="182"/>
      <c r="H46" s="180"/>
      <c r="I46" s="181"/>
      <c r="J46" s="181"/>
      <c r="K46" s="181"/>
      <c r="L46" s="182"/>
      <c r="M46" s="180"/>
      <c r="N46" s="181"/>
      <c r="O46" s="181"/>
      <c r="P46" s="181"/>
      <c r="Q46" s="182"/>
      <c r="R46" s="180"/>
      <c r="S46" s="181"/>
      <c r="T46" s="181"/>
      <c r="U46" s="181"/>
      <c r="V46" s="182"/>
      <c r="W46" s="180"/>
      <c r="X46" s="181"/>
      <c r="Y46" s="181"/>
      <c r="Z46" s="181"/>
      <c r="AA46" s="182"/>
      <c r="AB46" s="180"/>
      <c r="AC46" s="181"/>
      <c r="AD46" s="181"/>
      <c r="AE46" s="181"/>
      <c r="AF46" s="182"/>
      <c r="AG46" s="180"/>
      <c r="AH46" s="181"/>
      <c r="AI46" s="181"/>
      <c r="AJ46" s="181"/>
      <c r="AK46" s="182"/>
      <c r="AL46" s="180"/>
      <c r="AM46" s="181"/>
      <c r="AN46" s="181"/>
      <c r="AO46" s="181"/>
      <c r="AP46" s="182"/>
      <c r="AQ46" s="180"/>
      <c r="AR46" s="181"/>
      <c r="AS46" s="181"/>
      <c r="AT46" s="181"/>
      <c r="AU46" s="182"/>
      <c r="AV46" s="180"/>
      <c r="AW46" s="181"/>
      <c r="AX46" s="181"/>
      <c r="AY46" s="181"/>
      <c r="AZ46" s="182"/>
      <c r="BA46" s="180"/>
      <c r="BB46" s="181"/>
      <c r="BC46" s="181"/>
      <c r="BD46" s="181"/>
      <c r="BE46" s="182"/>
      <c r="BF46" s="180"/>
      <c r="BG46" s="181"/>
      <c r="BH46" s="181"/>
      <c r="BI46" s="181"/>
      <c r="BJ46" s="182"/>
      <c r="BK46" s="183"/>
    </row>
    <row r="47" spans="1:63" ht="15">
      <c r="A47" s="173"/>
      <c r="B47" s="179" t="s">
        <v>262</v>
      </c>
      <c r="C47" s="180"/>
      <c r="D47" s="181"/>
      <c r="E47" s="181"/>
      <c r="F47" s="181"/>
      <c r="G47" s="182"/>
      <c r="H47" s="180"/>
      <c r="I47" s="181"/>
      <c r="J47" s="181"/>
      <c r="K47" s="181"/>
      <c r="L47" s="182"/>
      <c r="M47" s="180"/>
      <c r="N47" s="181"/>
      <c r="O47" s="181"/>
      <c r="P47" s="181"/>
      <c r="Q47" s="182"/>
      <c r="R47" s="180"/>
      <c r="S47" s="181"/>
      <c r="T47" s="181"/>
      <c r="U47" s="181"/>
      <c r="V47" s="182"/>
      <c r="W47" s="180"/>
      <c r="X47" s="181"/>
      <c r="Y47" s="181"/>
      <c r="Z47" s="181"/>
      <c r="AA47" s="182"/>
      <c r="AB47" s="180"/>
      <c r="AC47" s="181"/>
      <c r="AD47" s="181"/>
      <c r="AE47" s="181"/>
      <c r="AF47" s="182"/>
      <c r="AG47" s="180"/>
      <c r="AH47" s="181"/>
      <c r="AI47" s="181"/>
      <c r="AJ47" s="181"/>
      <c r="AK47" s="182"/>
      <c r="AL47" s="180"/>
      <c r="AM47" s="181"/>
      <c r="AN47" s="181"/>
      <c r="AO47" s="181"/>
      <c r="AP47" s="182"/>
      <c r="AQ47" s="180"/>
      <c r="AR47" s="181"/>
      <c r="AS47" s="181"/>
      <c r="AT47" s="181"/>
      <c r="AU47" s="182"/>
      <c r="AV47" s="180"/>
      <c r="AW47" s="181"/>
      <c r="AX47" s="181"/>
      <c r="AY47" s="181"/>
      <c r="AZ47" s="182"/>
      <c r="BA47" s="180"/>
      <c r="BB47" s="181"/>
      <c r="BC47" s="181"/>
      <c r="BD47" s="181"/>
      <c r="BE47" s="182"/>
      <c r="BF47" s="180"/>
      <c r="BG47" s="181"/>
      <c r="BH47" s="181"/>
      <c r="BI47" s="181"/>
      <c r="BJ47" s="182"/>
      <c r="BK47" s="183"/>
    </row>
    <row r="48" spans="1:63" ht="15">
      <c r="A48" s="173"/>
      <c r="B48" s="187" t="s">
        <v>281</v>
      </c>
      <c r="C48" s="180"/>
      <c r="D48" s="181"/>
      <c r="E48" s="181"/>
      <c r="F48" s="181"/>
      <c r="G48" s="182"/>
      <c r="H48" s="180"/>
      <c r="I48" s="181"/>
      <c r="J48" s="181"/>
      <c r="K48" s="181"/>
      <c r="L48" s="182"/>
      <c r="M48" s="180"/>
      <c r="N48" s="181"/>
      <c r="O48" s="181"/>
      <c r="P48" s="181"/>
      <c r="Q48" s="182"/>
      <c r="R48" s="180"/>
      <c r="S48" s="181"/>
      <c r="T48" s="181"/>
      <c r="U48" s="181"/>
      <c r="V48" s="182"/>
      <c r="W48" s="180"/>
      <c r="X48" s="181"/>
      <c r="Y48" s="181"/>
      <c r="Z48" s="181"/>
      <c r="AA48" s="182"/>
      <c r="AB48" s="180"/>
      <c r="AC48" s="181"/>
      <c r="AD48" s="181"/>
      <c r="AE48" s="181"/>
      <c r="AF48" s="182"/>
      <c r="AG48" s="180"/>
      <c r="AH48" s="181"/>
      <c r="AI48" s="181"/>
      <c r="AJ48" s="181"/>
      <c r="AK48" s="182"/>
      <c r="AL48" s="180"/>
      <c r="AM48" s="181"/>
      <c r="AN48" s="181"/>
      <c r="AO48" s="181"/>
      <c r="AP48" s="182"/>
      <c r="AQ48" s="180"/>
      <c r="AR48" s="181"/>
      <c r="AS48" s="181"/>
      <c r="AT48" s="181"/>
      <c r="AU48" s="182"/>
      <c r="AV48" s="180"/>
      <c r="AW48" s="181"/>
      <c r="AX48" s="181"/>
      <c r="AY48" s="181"/>
      <c r="AZ48" s="182"/>
      <c r="BA48" s="180"/>
      <c r="BB48" s="181"/>
      <c r="BC48" s="181"/>
      <c r="BD48" s="181"/>
      <c r="BE48" s="182"/>
      <c r="BF48" s="180"/>
      <c r="BG48" s="181"/>
      <c r="BH48" s="181"/>
      <c r="BI48" s="181"/>
      <c r="BJ48" s="182"/>
      <c r="BK48" s="183"/>
    </row>
    <row r="49" spans="1:63" ht="4.5" customHeight="1">
      <c r="A49" s="173"/>
      <c r="B49" s="178"/>
      <c r="C49" s="175"/>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7"/>
    </row>
    <row r="50" spans="1:63" ht="15">
      <c r="A50" s="173" t="s">
        <v>290</v>
      </c>
      <c r="B50" s="174" t="s">
        <v>291</v>
      </c>
      <c r="C50" s="175"/>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7"/>
    </row>
    <row r="51" spans="1:63" ht="15">
      <c r="A51" s="173" t="s">
        <v>256</v>
      </c>
      <c r="B51" s="178" t="s">
        <v>292</v>
      </c>
      <c r="C51" s="175"/>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7"/>
    </row>
    <row r="52" spans="1:63" ht="15">
      <c r="A52" s="173"/>
      <c r="B52" s="179" t="s">
        <v>258</v>
      </c>
      <c r="C52" s="180"/>
      <c r="D52" s="181"/>
      <c r="E52" s="181"/>
      <c r="F52" s="181"/>
      <c r="G52" s="182"/>
      <c r="H52" s="180"/>
      <c r="I52" s="181"/>
      <c r="J52" s="181"/>
      <c r="K52" s="181"/>
      <c r="L52" s="182"/>
      <c r="M52" s="180"/>
      <c r="N52" s="181"/>
      <c r="O52" s="181"/>
      <c r="P52" s="181"/>
      <c r="Q52" s="182"/>
      <c r="R52" s="180"/>
      <c r="S52" s="181"/>
      <c r="T52" s="181"/>
      <c r="U52" s="181"/>
      <c r="V52" s="182"/>
      <c r="W52" s="180"/>
      <c r="X52" s="181"/>
      <c r="Y52" s="181"/>
      <c r="Z52" s="181"/>
      <c r="AA52" s="182"/>
      <c r="AB52" s="180"/>
      <c r="AC52" s="181"/>
      <c r="AD52" s="181"/>
      <c r="AE52" s="181"/>
      <c r="AF52" s="182"/>
      <c r="AG52" s="180"/>
      <c r="AH52" s="181"/>
      <c r="AI52" s="181"/>
      <c r="AJ52" s="181"/>
      <c r="AK52" s="182"/>
      <c r="AL52" s="180"/>
      <c r="AM52" s="181"/>
      <c r="AN52" s="181"/>
      <c r="AO52" s="181"/>
      <c r="AP52" s="182"/>
      <c r="AQ52" s="180"/>
      <c r="AR52" s="181"/>
      <c r="AS52" s="181"/>
      <c r="AT52" s="181"/>
      <c r="AU52" s="182"/>
      <c r="AV52" s="180"/>
      <c r="AW52" s="181"/>
      <c r="AX52" s="181"/>
      <c r="AY52" s="181"/>
      <c r="AZ52" s="182"/>
      <c r="BA52" s="180"/>
      <c r="BB52" s="181"/>
      <c r="BC52" s="181"/>
      <c r="BD52" s="181"/>
      <c r="BE52" s="182"/>
      <c r="BF52" s="180"/>
      <c r="BG52" s="181"/>
      <c r="BH52" s="181"/>
      <c r="BI52" s="181"/>
      <c r="BJ52" s="182"/>
      <c r="BK52" s="183"/>
    </row>
    <row r="53" spans="1:63" ht="15">
      <c r="A53" s="173"/>
      <c r="B53" s="187" t="s">
        <v>285</v>
      </c>
      <c r="C53" s="180"/>
      <c r="D53" s="181"/>
      <c r="E53" s="181"/>
      <c r="F53" s="181"/>
      <c r="G53" s="182"/>
      <c r="H53" s="180"/>
      <c r="I53" s="181"/>
      <c r="J53" s="181"/>
      <c r="K53" s="181"/>
      <c r="L53" s="182"/>
      <c r="M53" s="180"/>
      <c r="N53" s="181"/>
      <c r="O53" s="181"/>
      <c r="P53" s="181"/>
      <c r="Q53" s="182"/>
      <c r="R53" s="180"/>
      <c r="S53" s="181"/>
      <c r="T53" s="181"/>
      <c r="U53" s="181"/>
      <c r="V53" s="182"/>
      <c r="W53" s="180"/>
      <c r="X53" s="181"/>
      <c r="Y53" s="181"/>
      <c r="Z53" s="181"/>
      <c r="AA53" s="182"/>
      <c r="AB53" s="180"/>
      <c r="AC53" s="181"/>
      <c r="AD53" s="181"/>
      <c r="AE53" s="181"/>
      <c r="AF53" s="182"/>
      <c r="AG53" s="180"/>
      <c r="AH53" s="181"/>
      <c r="AI53" s="181"/>
      <c r="AJ53" s="181"/>
      <c r="AK53" s="182"/>
      <c r="AL53" s="180"/>
      <c r="AM53" s="181"/>
      <c r="AN53" s="181"/>
      <c r="AO53" s="181"/>
      <c r="AP53" s="182"/>
      <c r="AQ53" s="180"/>
      <c r="AR53" s="181"/>
      <c r="AS53" s="181"/>
      <c r="AT53" s="181"/>
      <c r="AU53" s="182"/>
      <c r="AV53" s="180"/>
      <c r="AW53" s="181"/>
      <c r="AX53" s="181"/>
      <c r="AY53" s="181"/>
      <c r="AZ53" s="182"/>
      <c r="BA53" s="180"/>
      <c r="BB53" s="181"/>
      <c r="BC53" s="181"/>
      <c r="BD53" s="181"/>
      <c r="BE53" s="182"/>
      <c r="BF53" s="180"/>
      <c r="BG53" s="181"/>
      <c r="BH53" s="181"/>
      <c r="BI53" s="181"/>
      <c r="BJ53" s="182"/>
      <c r="BK53" s="183"/>
    </row>
    <row r="54" spans="1:63" ht="4.5" customHeight="1">
      <c r="A54" s="173"/>
      <c r="B54" s="196"/>
      <c r="C54" s="175"/>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7"/>
    </row>
    <row r="55" spans="1:63" ht="15">
      <c r="A55" s="173"/>
      <c r="B55" s="197" t="s">
        <v>293</v>
      </c>
      <c r="C55" s="198"/>
      <c r="D55" s="198">
        <f>D21</f>
        <v>264.8138814980395</v>
      </c>
      <c r="E55" s="198"/>
      <c r="F55" s="198"/>
      <c r="G55" s="199"/>
      <c r="H55" s="200"/>
      <c r="I55" s="198"/>
      <c r="J55" s="198">
        <f>J21</f>
        <v>1365.523914634099</v>
      </c>
      <c r="K55" s="198"/>
      <c r="L55" s="199"/>
      <c r="M55" s="200"/>
      <c r="N55" s="198"/>
      <c r="O55" s="198"/>
      <c r="P55" s="198"/>
      <c r="Q55" s="199"/>
      <c r="R55" s="200"/>
      <c r="S55" s="198"/>
      <c r="T55" s="198">
        <f>T21</f>
        <v>51.845483873380005</v>
      </c>
      <c r="U55" s="198"/>
      <c r="V55" s="199"/>
      <c r="W55" s="200"/>
      <c r="X55" s="198"/>
      <c r="Y55" s="198"/>
      <c r="Z55" s="198"/>
      <c r="AA55" s="199"/>
      <c r="AB55" s="200"/>
      <c r="AC55" s="198"/>
      <c r="AD55" s="198">
        <f>AD21</f>
        <v>42.015031218</v>
      </c>
      <c r="AE55" s="198"/>
      <c r="AF55" s="199"/>
      <c r="AG55" s="200"/>
      <c r="AH55" s="198"/>
      <c r="AI55" s="198"/>
      <c r="AJ55" s="198"/>
      <c r="AK55" s="199"/>
      <c r="AL55" s="200"/>
      <c r="AM55" s="198"/>
      <c r="AN55" s="198">
        <f>AN21</f>
        <v>4.668336802000001</v>
      </c>
      <c r="AO55" s="198"/>
      <c r="AP55" s="199"/>
      <c r="AQ55" s="200"/>
      <c r="AR55" s="198"/>
      <c r="AS55" s="198"/>
      <c r="AT55" s="198"/>
      <c r="AU55" s="199"/>
      <c r="AV55" s="200"/>
      <c r="AW55" s="198"/>
      <c r="AX55" s="198"/>
      <c r="AY55" s="198"/>
      <c r="AZ55" s="199"/>
      <c r="BA55" s="200"/>
      <c r="BB55" s="198"/>
      <c r="BC55" s="198"/>
      <c r="BD55" s="198"/>
      <c r="BE55" s="199"/>
      <c r="BF55" s="200"/>
      <c r="BG55" s="198"/>
      <c r="BH55" s="198"/>
      <c r="BI55" s="198"/>
      <c r="BJ55" s="199"/>
      <c r="BK55" s="201">
        <f>D55+J55+T55+AD55+AN55</f>
        <v>1728.8666480255188</v>
      </c>
    </row>
    <row r="56" spans="1:63" ht="4.5" customHeight="1">
      <c r="A56" s="173"/>
      <c r="B56" s="197"/>
      <c r="C56" s="202"/>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203"/>
    </row>
    <row r="57" spans="1:63" ht="14.25" customHeight="1">
      <c r="A57" s="173" t="s">
        <v>294</v>
      </c>
      <c r="B57" s="204" t="s">
        <v>295</v>
      </c>
      <c r="C57" s="202"/>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203"/>
    </row>
    <row r="58" spans="1:63" ht="15">
      <c r="A58" s="173"/>
      <c r="B58" s="179" t="s">
        <v>258</v>
      </c>
      <c r="C58" s="181"/>
      <c r="D58" s="181"/>
      <c r="E58" s="181"/>
      <c r="F58" s="181"/>
      <c r="G58" s="205"/>
      <c r="H58" s="180"/>
      <c r="I58" s="181"/>
      <c r="J58" s="181"/>
      <c r="K58" s="181"/>
      <c r="L58" s="205"/>
      <c r="M58" s="180"/>
      <c r="N58" s="181"/>
      <c r="O58" s="181"/>
      <c r="P58" s="181"/>
      <c r="Q58" s="205"/>
      <c r="R58" s="180"/>
      <c r="S58" s="181"/>
      <c r="T58" s="181"/>
      <c r="U58" s="181"/>
      <c r="V58" s="182"/>
      <c r="W58" s="206"/>
      <c r="X58" s="181"/>
      <c r="Y58" s="181"/>
      <c r="Z58" s="181"/>
      <c r="AA58" s="205"/>
      <c r="AB58" s="180"/>
      <c r="AC58" s="181"/>
      <c r="AD58" s="181"/>
      <c r="AE58" s="181"/>
      <c r="AF58" s="205"/>
      <c r="AG58" s="180"/>
      <c r="AH58" s="181"/>
      <c r="AI58" s="181"/>
      <c r="AJ58" s="181"/>
      <c r="AK58" s="205"/>
      <c r="AL58" s="180"/>
      <c r="AM58" s="181"/>
      <c r="AN58" s="181"/>
      <c r="AO58" s="181"/>
      <c r="AP58" s="205"/>
      <c r="AQ58" s="180"/>
      <c r="AR58" s="181"/>
      <c r="AS58" s="181"/>
      <c r="AT58" s="181"/>
      <c r="AU58" s="205"/>
      <c r="AV58" s="180"/>
      <c r="AW58" s="181"/>
      <c r="AX58" s="181"/>
      <c r="AY58" s="181"/>
      <c r="AZ58" s="205"/>
      <c r="BA58" s="180"/>
      <c r="BB58" s="181"/>
      <c r="BC58" s="181"/>
      <c r="BD58" s="181"/>
      <c r="BE58" s="205"/>
      <c r="BF58" s="180"/>
      <c r="BG58" s="181"/>
      <c r="BH58" s="181"/>
      <c r="BI58" s="181"/>
      <c r="BJ58" s="205"/>
      <c r="BK58" s="180"/>
    </row>
    <row r="59" spans="1:63" ht="15.75" thickBot="1">
      <c r="A59" s="207"/>
      <c r="B59" s="187" t="s">
        <v>285</v>
      </c>
      <c r="C59" s="181"/>
      <c r="D59" s="181"/>
      <c r="E59" s="181"/>
      <c r="F59" s="181"/>
      <c r="G59" s="205"/>
      <c r="H59" s="180"/>
      <c r="I59" s="181"/>
      <c r="J59" s="181"/>
      <c r="K59" s="181"/>
      <c r="L59" s="205"/>
      <c r="M59" s="180"/>
      <c r="N59" s="181"/>
      <c r="O59" s="181"/>
      <c r="P59" s="181"/>
      <c r="Q59" s="205"/>
      <c r="R59" s="180"/>
      <c r="S59" s="181"/>
      <c r="T59" s="181"/>
      <c r="U59" s="181"/>
      <c r="V59" s="182"/>
      <c r="W59" s="206"/>
      <c r="X59" s="181"/>
      <c r="Y59" s="181"/>
      <c r="Z59" s="181"/>
      <c r="AA59" s="205"/>
      <c r="AB59" s="180"/>
      <c r="AC59" s="181"/>
      <c r="AD59" s="181"/>
      <c r="AE59" s="181"/>
      <c r="AF59" s="205"/>
      <c r="AG59" s="180"/>
      <c r="AH59" s="181"/>
      <c r="AI59" s="181"/>
      <c r="AJ59" s="181"/>
      <c r="AK59" s="205"/>
      <c r="AL59" s="180"/>
      <c r="AM59" s="181"/>
      <c r="AN59" s="181"/>
      <c r="AO59" s="181"/>
      <c r="AP59" s="205"/>
      <c r="AQ59" s="180"/>
      <c r="AR59" s="181"/>
      <c r="AS59" s="181"/>
      <c r="AT59" s="181"/>
      <c r="AU59" s="205"/>
      <c r="AV59" s="180"/>
      <c r="AW59" s="181"/>
      <c r="AX59" s="181"/>
      <c r="AY59" s="181"/>
      <c r="AZ59" s="205"/>
      <c r="BA59" s="180"/>
      <c r="BB59" s="181"/>
      <c r="BC59" s="181"/>
      <c r="BD59" s="181"/>
      <c r="BE59" s="205"/>
      <c r="BF59" s="180"/>
      <c r="BG59" s="181"/>
      <c r="BH59" s="181"/>
      <c r="BI59" s="181"/>
      <c r="BJ59" s="205"/>
      <c r="BK59" s="180"/>
    </row>
    <row r="60" spans="1:2" ht="6" customHeight="1">
      <c r="A60" s="192"/>
      <c r="B60" s="208"/>
    </row>
    <row r="61" spans="1:12" ht="15">
      <c r="A61" s="192"/>
      <c r="B61" s="192" t="s">
        <v>296</v>
      </c>
      <c r="L61" s="209" t="s">
        <v>297</v>
      </c>
    </row>
    <row r="62" spans="1:12" ht="15">
      <c r="A62" s="192"/>
      <c r="B62" s="192" t="s">
        <v>298</v>
      </c>
      <c r="L62" s="192" t="s">
        <v>299</v>
      </c>
    </row>
    <row r="63" ht="15">
      <c r="L63" s="192" t="s">
        <v>300</v>
      </c>
    </row>
    <row r="64" spans="2:12" ht="15">
      <c r="B64" s="192" t="s">
        <v>301</v>
      </c>
      <c r="L64" s="192" t="s">
        <v>302</v>
      </c>
    </row>
    <row r="65" spans="2:12" ht="15">
      <c r="B65" s="192" t="s">
        <v>303</v>
      </c>
      <c r="L65" s="192" t="s">
        <v>304</v>
      </c>
    </row>
    <row r="66" spans="2:12" ht="15">
      <c r="B66" s="192"/>
      <c r="L66" s="192" t="s">
        <v>305</v>
      </c>
    </row>
    <row r="74" ht="15">
      <c r="B74" s="192"/>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L46"/>
  <sheetViews>
    <sheetView zoomScalePageLayoutView="0" workbookViewId="0" topLeftCell="A1">
      <selection activeCell="C7" sqref="C7"/>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10" t="s">
        <v>306</v>
      </c>
      <c r="C2" s="190"/>
      <c r="D2" s="190"/>
      <c r="E2" s="190"/>
      <c r="F2" s="190"/>
      <c r="G2" s="190"/>
      <c r="H2" s="190"/>
      <c r="I2" s="190"/>
      <c r="J2" s="190"/>
      <c r="K2" s="190"/>
      <c r="L2" s="211"/>
    </row>
    <row r="3" spans="2:12" ht="15">
      <c r="B3" s="210" t="s">
        <v>307</v>
      </c>
      <c r="C3" s="190"/>
      <c r="D3" s="190"/>
      <c r="E3" s="190"/>
      <c r="F3" s="190"/>
      <c r="G3" s="190"/>
      <c r="H3" s="190"/>
      <c r="I3" s="190"/>
      <c r="J3" s="190"/>
      <c r="K3" s="190"/>
      <c r="L3" s="211"/>
    </row>
    <row r="4" spans="2:12" ht="30">
      <c r="B4" s="181" t="s">
        <v>243</v>
      </c>
      <c r="C4" s="212" t="s">
        <v>308</v>
      </c>
      <c r="D4" s="212" t="s">
        <v>309</v>
      </c>
      <c r="E4" s="212" t="s">
        <v>310</v>
      </c>
      <c r="F4" s="212" t="s">
        <v>278</v>
      </c>
      <c r="G4" s="212" t="s">
        <v>283</v>
      </c>
      <c r="H4" s="212" t="s">
        <v>291</v>
      </c>
      <c r="I4" s="212" t="s">
        <v>311</v>
      </c>
      <c r="J4" s="212" t="s">
        <v>312</v>
      </c>
      <c r="K4" s="212" t="s">
        <v>173</v>
      </c>
      <c r="L4" s="212" t="s">
        <v>313</v>
      </c>
    </row>
    <row r="5" spans="2:12" ht="15">
      <c r="B5" s="213">
        <v>1</v>
      </c>
      <c r="C5" s="214" t="s">
        <v>314</v>
      </c>
      <c r="D5" s="214"/>
      <c r="E5" s="181"/>
      <c r="F5" s="181"/>
      <c r="G5" s="181"/>
      <c r="H5" s="181"/>
      <c r="I5" s="181"/>
      <c r="J5" s="181"/>
      <c r="K5" s="181"/>
      <c r="L5" s="181"/>
    </row>
    <row r="6" spans="2:12" ht="15">
      <c r="B6" s="213">
        <v>2</v>
      </c>
      <c r="C6" s="215" t="s">
        <v>315</v>
      </c>
      <c r="D6" s="215"/>
      <c r="E6" s="216">
        <v>17.222746868599998</v>
      </c>
      <c r="F6" s="181"/>
      <c r="G6" s="181"/>
      <c r="H6" s="181"/>
      <c r="I6" s="181"/>
      <c r="J6" s="181"/>
      <c r="K6" s="216">
        <f>E6</f>
        <v>17.222746868599998</v>
      </c>
      <c r="L6" s="181"/>
    </row>
    <row r="7" spans="2:12" ht="15">
      <c r="B7" s="213">
        <v>3</v>
      </c>
      <c r="C7" s="214" t="s">
        <v>316</v>
      </c>
      <c r="D7" s="214"/>
      <c r="E7" s="181"/>
      <c r="F7" s="181"/>
      <c r="G7" s="181"/>
      <c r="H7" s="181"/>
      <c r="I7" s="181"/>
      <c r="J7" s="181"/>
      <c r="K7" s="181"/>
      <c r="L7" s="181"/>
    </row>
    <row r="8" spans="2:12" ht="15">
      <c r="B8" s="213">
        <v>4</v>
      </c>
      <c r="C8" s="215" t="s">
        <v>317</v>
      </c>
      <c r="D8" s="215"/>
      <c r="E8" s="216">
        <v>23.341684009999998</v>
      </c>
      <c r="F8" s="181"/>
      <c r="G8" s="181"/>
      <c r="H8" s="181"/>
      <c r="I8" s="181"/>
      <c r="J8" s="181"/>
      <c r="K8" s="216">
        <f>E8</f>
        <v>23.341684009999998</v>
      </c>
      <c r="L8" s="181"/>
    </row>
    <row r="9" spans="2:12" ht="15">
      <c r="B9" s="213">
        <v>5</v>
      </c>
      <c r="C9" s="215" t="s">
        <v>318</v>
      </c>
      <c r="D9" s="215"/>
      <c r="E9" s="216"/>
      <c r="F9" s="181"/>
      <c r="G9" s="181"/>
      <c r="H9" s="181"/>
      <c r="I9" s="181"/>
      <c r="J9" s="181"/>
      <c r="K9" s="216"/>
      <c r="L9" s="181"/>
    </row>
    <row r="10" spans="2:12" ht="15">
      <c r="B10" s="213">
        <v>6</v>
      </c>
      <c r="C10" s="215" t="s">
        <v>319</v>
      </c>
      <c r="D10" s="215"/>
      <c r="E10" s="216"/>
      <c r="F10" s="181"/>
      <c r="G10" s="181"/>
      <c r="H10" s="181"/>
      <c r="I10" s="181"/>
      <c r="J10" s="181"/>
      <c r="K10" s="216"/>
      <c r="L10" s="181"/>
    </row>
    <row r="11" spans="2:12" ht="15">
      <c r="B11" s="213">
        <v>7</v>
      </c>
      <c r="C11" s="215" t="s">
        <v>320</v>
      </c>
      <c r="D11" s="215"/>
      <c r="E11" s="216">
        <v>10.31917117638</v>
      </c>
      <c r="F11" s="181"/>
      <c r="G11" s="181"/>
      <c r="H11" s="181"/>
      <c r="I11" s="181"/>
      <c r="J11" s="181"/>
      <c r="K11" s="216">
        <f>E11</f>
        <v>10.31917117638</v>
      </c>
      <c r="L11" s="181"/>
    </row>
    <row r="12" spans="2:12" ht="15">
      <c r="B12" s="213">
        <v>8</v>
      </c>
      <c r="C12" s="214" t="s">
        <v>321</v>
      </c>
      <c r="D12" s="214"/>
      <c r="E12" s="216"/>
      <c r="F12" s="181"/>
      <c r="G12" s="181"/>
      <c r="H12" s="181"/>
      <c r="I12" s="181"/>
      <c r="J12" s="181"/>
      <c r="K12" s="216"/>
      <c r="L12" s="181"/>
    </row>
    <row r="13" spans="2:12" ht="15">
      <c r="B13" s="213">
        <v>9</v>
      </c>
      <c r="C13" s="214" t="s">
        <v>322</v>
      </c>
      <c r="D13" s="214"/>
      <c r="E13" s="216"/>
      <c r="F13" s="181"/>
      <c r="G13" s="181"/>
      <c r="H13" s="181"/>
      <c r="I13" s="181"/>
      <c r="J13" s="181"/>
      <c r="K13" s="216"/>
      <c r="L13" s="181"/>
    </row>
    <row r="14" spans="2:12" ht="15">
      <c r="B14" s="213">
        <v>10</v>
      </c>
      <c r="C14" s="215" t="s">
        <v>323</v>
      </c>
      <c r="D14" s="215"/>
      <c r="E14" s="216">
        <v>5.84220334</v>
      </c>
      <c r="F14" s="181"/>
      <c r="G14" s="181"/>
      <c r="H14" s="181"/>
      <c r="I14" s="181"/>
      <c r="J14" s="181"/>
      <c r="K14" s="216">
        <f>E14</f>
        <v>5.84220334</v>
      </c>
      <c r="L14" s="181"/>
    </row>
    <row r="15" spans="2:12" ht="15">
      <c r="B15" s="213">
        <v>11</v>
      </c>
      <c r="C15" s="215" t="s">
        <v>324</v>
      </c>
      <c r="D15" s="215"/>
      <c r="E15" s="216">
        <v>24.6527416273</v>
      </c>
      <c r="F15" s="181"/>
      <c r="G15" s="181"/>
      <c r="H15" s="181"/>
      <c r="I15" s="181"/>
      <c r="J15" s="181"/>
      <c r="K15" s="216">
        <f>E15</f>
        <v>24.6527416273</v>
      </c>
      <c r="L15" s="181"/>
    </row>
    <row r="16" spans="2:12" ht="15">
      <c r="B16" s="213">
        <v>12</v>
      </c>
      <c r="C16" s="215" t="s">
        <v>325</v>
      </c>
      <c r="D16" s="215"/>
      <c r="E16" s="216">
        <v>14.014505678499999</v>
      </c>
      <c r="F16" s="181"/>
      <c r="G16" s="181"/>
      <c r="H16" s="181"/>
      <c r="I16" s="181"/>
      <c r="J16" s="181"/>
      <c r="K16" s="216">
        <f>E16</f>
        <v>14.014505678499999</v>
      </c>
      <c r="L16" s="181"/>
    </row>
    <row r="17" spans="2:12" ht="15">
      <c r="B17" s="213">
        <v>13</v>
      </c>
      <c r="C17" s="215" t="s">
        <v>326</v>
      </c>
      <c r="D17" s="215"/>
      <c r="E17" s="216"/>
      <c r="F17" s="181"/>
      <c r="G17" s="181"/>
      <c r="H17" s="181"/>
      <c r="I17" s="181"/>
      <c r="J17" s="181"/>
      <c r="K17" s="216"/>
      <c r="L17" s="181"/>
    </row>
    <row r="18" spans="2:12" ht="15">
      <c r="B18" s="213">
        <v>14</v>
      </c>
      <c r="C18" s="215" t="s">
        <v>327</v>
      </c>
      <c r="D18" s="215"/>
      <c r="E18" s="216"/>
      <c r="F18" s="181"/>
      <c r="G18" s="181"/>
      <c r="H18" s="181"/>
      <c r="I18" s="181"/>
      <c r="J18" s="181"/>
      <c r="K18" s="216"/>
      <c r="L18" s="181"/>
    </row>
    <row r="19" spans="2:12" ht="15">
      <c r="B19" s="213">
        <v>15</v>
      </c>
      <c r="C19" s="215" t="s">
        <v>328</v>
      </c>
      <c r="D19" s="215"/>
      <c r="E19" s="216">
        <v>9.1138372104</v>
      </c>
      <c r="F19" s="181"/>
      <c r="G19" s="181"/>
      <c r="H19" s="181"/>
      <c r="I19" s="181"/>
      <c r="J19" s="181"/>
      <c r="K19" s="216">
        <f>E19</f>
        <v>9.1138372104</v>
      </c>
      <c r="L19" s="181"/>
    </row>
    <row r="20" spans="2:12" ht="15">
      <c r="B20" s="213">
        <v>16</v>
      </c>
      <c r="C20" s="215" t="s">
        <v>329</v>
      </c>
      <c r="D20" s="215"/>
      <c r="E20" s="217">
        <v>14.007723275</v>
      </c>
      <c r="F20" s="181"/>
      <c r="G20" s="181"/>
      <c r="H20" s="181"/>
      <c r="I20" s="181"/>
      <c r="J20" s="181"/>
      <c r="K20" s="216">
        <f>E20</f>
        <v>14.007723275</v>
      </c>
      <c r="L20" s="181"/>
    </row>
    <row r="21" spans="2:12" ht="15">
      <c r="B21" s="213">
        <v>17</v>
      </c>
      <c r="C21" s="215" t="s">
        <v>330</v>
      </c>
      <c r="D21" s="215"/>
      <c r="E21" s="216"/>
      <c r="F21" s="181"/>
      <c r="G21" s="181"/>
      <c r="H21" s="181"/>
      <c r="I21" s="181"/>
      <c r="J21" s="181"/>
      <c r="K21" s="216"/>
      <c r="L21" s="181"/>
    </row>
    <row r="22" spans="2:12" ht="15">
      <c r="B22" s="213">
        <v>18</v>
      </c>
      <c r="C22" s="214" t="s">
        <v>331</v>
      </c>
      <c r="D22" s="214"/>
      <c r="E22" s="216"/>
      <c r="F22" s="181"/>
      <c r="G22" s="181"/>
      <c r="H22" s="181"/>
      <c r="I22" s="181"/>
      <c r="J22" s="181"/>
      <c r="K22" s="216"/>
      <c r="L22" s="181"/>
    </row>
    <row r="23" spans="2:12" ht="15">
      <c r="B23" s="213">
        <v>19</v>
      </c>
      <c r="C23" s="215" t="s">
        <v>332</v>
      </c>
      <c r="D23" s="215"/>
      <c r="E23" s="216">
        <v>1.168440668</v>
      </c>
      <c r="F23" s="181"/>
      <c r="G23" s="181"/>
      <c r="H23" s="181"/>
      <c r="I23" s="181"/>
      <c r="J23" s="181"/>
      <c r="K23" s="216">
        <f>E23</f>
        <v>1.168440668</v>
      </c>
      <c r="L23" s="181"/>
    </row>
    <row r="24" spans="2:12" ht="15">
      <c r="B24" s="213">
        <v>20</v>
      </c>
      <c r="C24" s="215" t="s">
        <v>333</v>
      </c>
      <c r="D24" s="215"/>
      <c r="E24" s="216">
        <v>1411.609844335821</v>
      </c>
      <c r="F24" s="181"/>
      <c r="G24" s="181"/>
      <c r="H24" s="181"/>
      <c r="I24" s="181"/>
      <c r="J24" s="181"/>
      <c r="K24" s="216">
        <f>E24</f>
        <v>1411.609844335821</v>
      </c>
      <c r="L24" s="181"/>
    </row>
    <row r="25" spans="2:12" ht="15">
      <c r="B25" s="213">
        <v>21</v>
      </c>
      <c r="C25" s="214" t="s">
        <v>334</v>
      </c>
      <c r="D25" s="214"/>
      <c r="E25" s="216"/>
      <c r="F25" s="181"/>
      <c r="G25" s="181"/>
      <c r="H25" s="181"/>
      <c r="I25" s="181"/>
      <c r="J25" s="181"/>
      <c r="K25" s="216"/>
      <c r="L25" s="181"/>
    </row>
    <row r="26" spans="2:12" ht="15">
      <c r="B26" s="213">
        <v>22</v>
      </c>
      <c r="C26" s="215" t="s">
        <v>335</v>
      </c>
      <c r="D26" s="215"/>
      <c r="E26" s="216"/>
      <c r="F26" s="181"/>
      <c r="G26" s="181"/>
      <c r="H26" s="181"/>
      <c r="I26" s="181"/>
      <c r="J26" s="181"/>
      <c r="K26" s="216"/>
      <c r="L26" s="181"/>
    </row>
    <row r="27" spans="2:12" ht="15">
      <c r="B27" s="213">
        <v>23</v>
      </c>
      <c r="C27" s="214" t="s">
        <v>336</v>
      </c>
      <c r="D27" s="214"/>
      <c r="E27" s="216"/>
      <c r="F27" s="181"/>
      <c r="G27" s="181"/>
      <c r="H27" s="181"/>
      <c r="I27" s="181"/>
      <c r="J27" s="181"/>
      <c r="K27" s="216"/>
      <c r="L27" s="181"/>
    </row>
    <row r="28" spans="2:12" ht="15">
      <c r="B28" s="213">
        <v>24</v>
      </c>
      <c r="C28" s="214" t="s">
        <v>337</v>
      </c>
      <c r="D28" s="214"/>
      <c r="E28" s="216"/>
      <c r="F28" s="181"/>
      <c r="G28" s="181"/>
      <c r="H28" s="181"/>
      <c r="I28" s="181"/>
      <c r="J28" s="181"/>
      <c r="K28" s="216"/>
      <c r="L28" s="181"/>
    </row>
    <row r="29" spans="2:12" ht="15">
      <c r="B29" s="213">
        <v>25</v>
      </c>
      <c r="C29" s="215" t="s">
        <v>338</v>
      </c>
      <c r="D29" s="215"/>
      <c r="E29" s="216">
        <v>104.53877096671853</v>
      </c>
      <c r="F29" s="181"/>
      <c r="G29" s="181"/>
      <c r="H29" s="181"/>
      <c r="I29" s="181"/>
      <c r="J29" s="181"/>
      <c r="K29" s="216">
        <f>E29</f>
        <v>104.53877096671853</v>
      </c>
      <c r="L29" s="181"/>
    </row>
    <row r="30" spans="2:12" ht="15">
      <c r="B30" s="213">
        <v>26</v>
      </c>
      <c r="C30" s="215" t="s">
        <v>339</v>
      </c>
      <c r="D30" s="215"/>
      <c r="E30" s="216">
        <v>1.1670842005000002</v>
      </c>
      <c r="F30" s="181"/>
      <c r="G30" s="181"/>
      <c r="H30" s="181"/>
      <c r="I30" s="181"/>
      <c r="J30" s="181"/>
      <c r="K30" s="216">
        <f>E30</f>
        <v>1.1670842005000002</v>
      </c>
      <c r="L30" s="181"/>
    </row>
    <row r="31" spans="2:12" ht="15">
      <c r="B31" s="213">
        <v>27</v>
      </c>
      <c r="C31" s="215" t="s">
        <v>280</v>
      </c>
      <c r="D31" s="215"/>
      <c r="E31" s="216"/>
      <c r="F31" s="181"/>
      <c r="G31" s="181"/>
      <c r="H31" s="181"/>
      <c r="I31" s="181"/>
      <c r="J31" s="181"/>
      <c r="K31" s="216"/>
      <c r="L31" s="181"/>
    </row>
    <row r="32" spans="2:12" ht="15">
      <c r="B32" s="213">
        <v>28</v>
      </c>
      <c r="C32" s="215" t="s">
        <v>340</v>
      </c>
      <c r="D32" s="215"/>
      <c r="E32" s="216"/>
      <c r="F32" s="181"/>
      <c r="G32" s="181"/>
      <c r="H32" s="181"/>
      <c r="I32" s="181"/>
      <c r="J32" s="181"/>
      <c r="K32" s="216"/>
      <c r="L32" s="181"/>
    </row>
    <row r="33" spans="2:12" ht="15">
      <c r="B33" s="213">
        <v>29</v>
      </c>
      <c r="C33" s="215" t="s">
        <v>341</v>
      </c>
      <c r="D33" s="215"/>
      <c r="E33" s="216">
        <v>2.3341684010000003</v>
      </c>
      <c r="F33" s="181"/>
      <c r="G33" s="181"/>
      <c r="H33" s="181"/>
      <c r="I33" s="181"/>
      <c r="J33" s="181"/>
      <c r="K33" s="216">
        <f>E33</f>
        <v>2.3341684010000003</v>
      </c>
      <c r="L33" s="181"/>
    </row>
    <row r="34" spans="2:12" ht="15">
      <c r="B34" s="213">
        <v>30</v>
      </c>
      <c r="C34" s="215" t="s">
        <v>342</v>
      </c>
      <c r="D34" s="215"/>
      <c r="E34" s="216">
        <v>2.336881336</v>
      </c>
      <c r="F34" s="181"/>
      <c r="G34" s="181"/>
      <c r="H34" s="181"/>
      <c r="I34" s="181"/>
      <c r="J34" s="181"/>
      <c r="K34" s="216">
        <f>E34</f>
        <v>2.336881336</v>
      </c>
      <c r="L34" s="181"/>
    </row>
    <row r="35" spans="2:12" ht="15">
      <c r="B35" s="213">
        <v>31</v>
      </c>
      <c r="C35" s="214" t="s">
        <v>343</v>
      </c>
      <c r="D35" s="214"/>
      <c r="E35" s="216"/>
      <c r="F35" s="181"/>
      <c r="G35" s="181"/>
      <c r="H35" s="181"/>
      <c r="I35" s="181"/>
      <c r="J35" s="181"/>
      <c r="K35" s="216"/>
      <c r="L35" s="181"/>
    </row>
    <row r="36" spans="2:12" ht="15">
      <c r="B36" s="213">
        <v>32</v>
      </c>
      <c r="C36" s="215" t="s">
        <v>344</v>
      </c>
      <c r="D36" s="215"/>
      <c r="E36" s="216">
        <v>61.3909241954</v>
      </c>
      <c r="F36" s="181"/>
      <c r="G36" s="181"/>
      <c r="H36" s="181"/>
      <c r="I36" s="181"/>
      <c r="J36" s="181"/>
      <c r="K36" s="216">
        <f>E36</f>
        <v>61.3909241954</v>
      </c>
      <c r="L36" s="181"/>
    </row>
    <row r="37" spans="2:12" ht="15">
      <c r="B37" s="213">
        <v>33</v>
      </c>
      <c r="C37" s="215" t="s">
        <v>345</v>
      </c>
      <c r="D37" s="215"/>
      <c r="E37" s="216"/>
      <c r="F37" s="181"/>
      <c r="G37" s="181"/>
      <c r="H37" s="181"/>
      <c r="I37" s="181"/>
      <c r="J37" s="181"/>
      <c r="K37" s="216"/>
      <c r="L37" s="181"/>
    </row>
    <row r="38" spans="2:12" ht="15">
      <c r="B38" s="213">
        <v>34</v>
      </c>
      <c r="C38" s="215" t="s">
        <v>346</v>
      </c>
      <c r="D38" s="215"/>
      <c r="E38" s="216">
        <v>1.168440668</v>
      </c>
      <c r="F38" s="181"/>
      <c r="G38" s="181"/>
      <c r="H38" s="181"/>
      <c r="I38" s="181"/>
      <c r="J38" s="181"/>
      <c r="K38" s="216">
        <f>E38</f>
        <v>1.168440668</v>
      </c>
      <c r="L38" s="181"/>
    </row>
    <row r="39" spans="2:12" ht="15">
      <c r="B39" s="213">
        <v>35</v>
      </c>
      <c r="C39" s="215" t="s">
        <v>347</v>
      </c>
      <c r="D39" s="215"/>
      <c r="E39" s="216"/>
      <c r="F39" s="181"/>
      <c r="G39" s="181"/>
      <c r="H39" s="181"/>
      <c r="I39" s="181"/>
      <c r="J39" s="181"/>
      <c r="K39" s="216"/>
      <c r="L39" s="181"/>
    </row>
    <row r="40" spans="2:12" ht="15">
      <c r="B40" s="213">
        <v>36</v>
      </c>
      <c r="C40" s="215" t="s">
        <v>348</v>
      </c>
      <c r="D40" s="215"/>
      <c r="E40" s="217">
        <v>24.637480067898576</v>
      </c>
      <c r="F40" s="181"/>
      <c r="G40" s="181"/>
      <c r="H40" s="181"/>
      <c r="I40" s="181"/>
      <c r="J40" s="181"/>
      <c r="K40" s="216">
        <f>E40</f>
        <v>24.637480067898576</v>
      </c>
      <c r="L40" s="181"/>
    </row>
    <row r="41" spans="2:12" ht="15">
      <c r="B41" s="212" t="s">
        <v>33</v>
      </c>
      <c r="C41" s="181"/>
      <c r="D41" s="181"/>
      <c r="E41" s="216">
        <f>SUM(E1:E40)</f>
        <v>1728.866648025518</v>
      </c>
      <c r="F41" s="181"/>
      <c r="G41" s="181"/>
      <c r="H41" s="181"/>
      <c r="I41" s="181"/>
      <c r="J41" s="181"/>
      <c r="K41" s="216">
        <f>SUM(K1:K40)</f>
        <v>1728.866648025518</v>
      </c>
      <c r="L41" s="181"/>
    </row>
    <row r="42" ht="15">
      <c r="B42" t="s">
        <v>349</v>
      </c>
    </row>
    <row r="46" ht="15">
      <c r="E46" s="218"/>
    </row>
  </sheetData>
  <sheetProtection/>
  <mergeCells count="2">
    <mergeCell ref="B2:L2"/>
    <mergeCell ref="B3:L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219" t="s">
        <v>350</v>
      </c>
    </row>
    <row r="2" spans="1:8" ht="27" customHeight="1" thickBot="1">
      <c r="A2" s="220" t="s">
        <v>351</v>
      </c>
      <c r="B2" s="221"/>
      <c r="C2" s="221"/>
      <c r="D2" s="221"/>
      <c r="E2" s="221"/>
      <c r="F2" s="221"/>
      <c r="G2" s="221"/>
      <c r="H2" s="222"/>
    </row>
    <row r="3" spans="1:8" ht="57.75" thickBot="1">
      <c r="A3" s="223" t="s">
        <v>352</v>
      </c>
      <c r="B3" s="224" t="s">
        <v>353</v>
      </c>
      <c r="C3" s="224" t="s">
        <v>354</v>
      </c>
      <c r="D3" s="224" t="s">
        <v>355</v>
      </c>
      <c r="E3" s="224" t="s">
        <v>356</v>
      </c>
      <c r="F3" s="224" t="s">
        <v>357</v>
      </c>
      <c r="G3" s="224" t="s">
        <v>358</v>
      </c>
      <c r="H3" s="224" t="s">
        <v>359</v>
      </c>
    </row>
    <row r="4" spans="1:8" ht="15.75" thickBot="1">
      <c r="A4" s="223" t="s">
        <v>360</v>
      </c>
      <c r="B4" s="223" t="s">
        <v>360</v>
      </c>
      <c r="C4" s="223" t="s">
        <v>360</v>
      </c>
      <c r="D4" s="223" t="s">
        <v>360</v>
      </c>
      <c r="E4" s="223" t="s">
        <v>360</v>
      </c>
      <c r="F4" s="223" t="s">
        <v>360</v>
      </c>
      <c r="G4" s="223" t="s">
        <v>360</v>
      </c>
      <c r="H4" s="223" t="s">
        <v>360</v>
      </c>
    </row>
    <row r="5" ht="15">
      <c r="A5" s="225"/>
    </row>
    <row r="6" ht="15.75" thickBot="1">
      <c r="A6" s="219" t="s">
        <v>361</v>
      </c>
    </row>
    <row r="7" spans="1:9" ht="15.75" thickBot="1">
      <c r="A7" s="220" t="s">
        <v>362</v>
      </c>
      <c r="B7" s="221"/>
      <c r="C7" s="221"/>
      <c r="D7" s="221"/>
      <c r="E7" s="221"/>
      <c r="F7" s="221"/>
      <c r="G7" s="221"/>
      <c r="H7" s="221"/>
      <c r="I7" s="226"/>
    </row>
    <row r="8" spans="1:9" ht="57.75" thickBot="1">
      <c r="A8" s="223" t="s">
        <v>363</v>
      </c>
      <c r="B8" s="224" t="s">
        <v>352</v>
      </c>
      <c r="C8" s="224" t="s">
        <v>353</v>
      </c>
      <c r="D8" s="224" t="s">
        <v>354</v>
      </c>
      <c r="E8" s="224" t="s">
        <v>355</v>
      </c>
      <c r="F8" s="224" t="s">
        <v>356</v>
      </c>
      <c r="G8" s="224" t="s">
        <v>357</v>
      </c>
      <c r="H8" s="224" t="s">
        <v>358</v>
      </c>
      <c r="I8" s="224" t="s">
        <v>359</v>
      </c>
    </row>
    <row r="9" spans="1:9" ht="15.75" thickBot="1">
      <c r="A9" s="223" t="s">
        <v>360</v>
      </c>
      <c r="B9" s="223" t="s">
        <v>360</v>
      </c>
      <c r="C9" s="223" t="s">
        <v>360</v>
      </c>
      <c r="D9" s="223" t="s">
        <v>360</v>
      </c>
      <c r="E9" s="223" t="s">
        <v>360</v>
      </c>
      <c r="F9" s="223" t="s">
        <v>360</v>
      </c>
      <c r="G9" s="223" t="s">
        <v>360</v>
      </c>
      <c r="H9" s="223" t="s">
        <v>360</v>
      </c>
      <c r="I9" s="223" t="s">
        <v>360</v>
      </c>
    </row>
    <row r="10" ht="15">
      <c r="A10" s="225"/>
    </row>
    <row r="11" ht="15.75" thickBot="1">
      <c r="A11" s="219" t="s">
        <v>364</v>
      </c>
    </row>
    <row r="12" spans="1:6" ht="27" customHeight="1" thickBot="1">
      <c r="A12" s="227" t="s">
        <v>365</v>
      </c>
      <c r="B12" s="228"/>
      <c r="C12" s="228"/>
      <c r="D12" s="228"/>
      <c r="E12" s="228"/>
      <c r="F12" s="229"/>
    </row>
    <row r="13" spans="1:6" ht="27" customHeight="1" thickBot="1">
      <c r="A13" s="230" t="s">
        <v>366</v>
      </c>
      <c r="B13" s="230" t="s">
        <v>363</v>
      </c>
      <c r="C13" s="230" t="s">
        <v>367</v>
      </c>
      <c r="D13" s="231" t="s">
        <v>368</v>
      </c>
      <c r="E13" s="232"/>
      <c r="F13" s="233"/>
    </row>
    <row r="14" spans="1:6" ht="15.75" thickBot="1">
      <c r="A14" s="234"/>
      <c r="B14" s="234"/>
      <c r="C14" s="234"/>
      <c r="D14" s="235" t="s">
        <v>369</v>
      </c>
      <c r="E14" s="235" t="s">
        <v>370</v>
      </c>
      <c r="F14" s="235" t="s">
        <v>371</v>
      </c>
    </row>
    <row r="15" spans="1:6" ht="15.75" thickBot="1">
      <c r="A15" s="236" t="s">
        <v>360</v>
      </c>
      <c r="B15" s="236" t="s">
        <v>360</v>
      </c>
      <c r="C15" s="236" t="s">
        <v>360</v>
      </c>
      <c r="D15" s="236" t="s">
        <v>360</v>
      </c>
      <c r="E15" s="236" t="s">
        <v>360</v>
      </c>
      <c r="F15" s="236" t="s">
        <v>360</v>
      </c>
    </row>
    <row r="16" ht="15">
      <c r="A16" s="237" t="s">
        <v>372</v>
      </c>
    </row>
    <row r="17" ht="15">
      <c r="A17" s="225"/>
    </row>
    <row r="18" ht="15">
      <c r="A18" s="225"/>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Y87"/>
  <sheetViews>
    <sheetView zoomScalePageLayoutView="0" workbookViewId="0" topLeftCell="A85">
      <selection activeCell="A1" sqref="A1:X1"/>
    </sheetView>
  </sheetViews>
  <sheetFormatPr defaultColWidth="9.140625" defaultRowHeight="15"/>
  <cols>
    <col min="1" max="1" width="4.8515625" style="0" bestFit="1" customWidth="1"/>
    <col min="2" max="2" width="42.28125" style="0" bestFit="1" customWidth="1"/>
    <col min="3" max="3" width="13.8515625" style="0" bestFit="1" customWidth="1"/>
    <col min="4" max="4" width="23.28125" style="0" bestFit="1" customWidth="1"/>
    <col min="5" max="5" width="8.8515625" style="0" bestFit="1" customWidth="1"/>
    <col min="6" max="6" width="7.140625" style="0" bestFit="1" customWidth="1"/>
    <col min="8" max="8" width="12.57421875" style="0" bestFit="1" customWidth="1"/>
    <col min="9" max="9" width="19.57421875" style="0" bestFit="1" customWidth="1"/>
    <col min="10" max="10" width="27.7109375" style="0" bestFit="1" customWidth="1"/>
    <col min="11" max="11" width="10.28125" style="0" bestFit="1" customWidth="1"/>
    <col min="12" max="12" width="9.7109375" style="0" bestFit="1" customWidth="1"/>
    <col min="13" max="13" width="8.421875" style="0" bestFit="1" customWidth="1"/>
    <col min="14" max="15" width="10.421875" style="0" bestFit="1" customWidth="1"/>
    <col min="16" max="16" width="9.7109375" style="0" bestFit="1" customWidth="1"/>
    <col min="17" max="17" width="12.57421875" style="0" bestFit="1" customWidth="1"/>
    <col min="18" max="18" width="14.7109375" style="0" bestFit="1" customWidth="1"/>
    <col min="19" max="19" width="11.7109375" style="0" bestFit="1" customWidth="1"/>
    <col min="20" max="20" width="10.00390625" style="0" bestFit="1" customWidth="1"/>
    <col min="21" max="21" width="18.00390625" style="0" bestFit="1" customWidth="1"/>
    <col min="22" max="22" width="10.140625" style="0" customWidth="1"/>
    <col min="23" max="23" width="12.8515625" style="0" customWidth="1"/>
    <col min="24" max="24" width="22.421875" style="0" bestFit="1" customWidth="1"/>
    <col min="25" max="25" width="16.00390625" style="0" bestFit="1" customWidth="1"/>
  </cols>
  <sheetData>
    <row r="1" spans="1:25" ht="21">
      <c r="A1" s="69" t="s">
        <v>117</v>
      </c>
      <c r="B1" s="69"/>
      <c r="C1" s="69"/>
      <c r="D1" s="69"/>
      <c r="E1" s="69"/>
      <c r="F1" s="69"/>
      <c r="G1" s="69"/>
      <c r="H1" s="69"/>
      <c r="I1" s="69"/>
      <c r="J1" s="69"/>
      <c r="K1" s="69"/>
      <c r="L1" s="69"/>
      <c r="M1" s="69"/>
      <c r="N1" s="69"/>
      <c r="O1" s="69"/>
      <c r="P1" s="69"/>
      <c r="Q1" s="69"/>
      <c r="R1" s="69"/>
      <c r="S1" s="69"/>
      <c r="T1" s="69"/>
      <c r="U1" s="69"/>
      <c r="V1" s="69"/>
      <c r="W1" s="69"/>
      <c r="X1" s="69"/>
      <c r="Y1" s="70"/>
    </row>
    <row r="2" spans="1:25" ht="144">
      <c r="A2" s="71" t="s">
        <v>118</v>
      </c>
      <c r="B2" s="71" t="s">
        <v>119</v>
      </c>
      <c r="C2" s="72" t="s">
        <v>120</v>
      </c>
      <c r="D2" s="73" t="s">
        <v>121</v>
      </c>
      <c r="E2" s="72" t="s">
        <v>122</v>
      </c>
      <c r="F2" s="71" t="s">
        <v>123</v>
      </c>
      <c r="G2" s="71" t="s">
        <v>124</v>
      </c>
      <c r="H2" s="71" t="s">
        <v>125</v>
      </c>
      <c r="I2" s="71" t="s">
        <v>126</v>
      </c>
      <c r="J2" s="73" t="s">
        <v>127</v>
      </c>
      <c r="K2" s="73" t="s">
        <v>128</v>
      </c>
      <c r="L2" s="74" t="s">
        <v>129</v>
      </c>
      <c r="M2" s="71" t="s">
        <v>130</v>
      </c>
      <c r="N2" s="74" t="s">
        <v>131</v>
      </c>
      <c r="O2" s="73" t="s">
        <v>132</v>
      </c>
      <c r="P2" s="73" t="s">
        <v>133</v>
      </c>
      <c r="Q2" s="75" t="s">
        <v>134</v>
      </c>
      <c r="R2" s="74" t="s">
        <v>135</v>
      </c>
      <c r="S2" s="74" t="s">
        <v>136</v>
      </c>
      <c r="T2" s="74" t="s">
        <v>137</v>
      </c>
      <c r="U2" s="136" t="s">
        <v>138</v>
      </c>
      <c r="V2" s="71" t="s">
        <v>139</v>
      </c>
      <c r="W2" s="74" t="s">
        <v>140</v>
      </c>
      <c r="X2" s="74" t="s">
        <v>141</v>
      </c>
      <c r="Y2" s="77"/>
    </row>
    <row r="3" spans="1:25" ht="21">
      <c r="A3" s="78">
        <v>1</v>
      </c>
      <c r="B3" s="78" t="s">
        <v>215</v>
      </c>
      <c r="C3" s="78" t="s">
        <v>216</v>
      </c>
      <c r="D3" s="78" t="s">
        <v>144</v>
      </c>
      <c r="E3" s="78"/>
      <c r="F3" s="78"/>
      <c r="G3" s="78" t="s">
        <v>145</v>
      </c>
      <c r="H3" s="78" t="s">
        <v>146</v>
      </c>
      <c r="I3" s="78" t="s">
        <v>147</v>
      </c>
      <c r="J3" s="78" t="s">
        <v>148</v>
      </c>
      <c r="K3" s="78" t="s">
        <v>149</v>
      </c>
      <c r="L3" s="79">
        <v>44138</v>
      </c>
      <c r="M3" s="80">
        <f>L3-O3</f>
        <v>1</v>
      </c>
      <c r="N3" s="79">
        <v>44138</v>
      </c>
      <c r="O3" s="79">
        <v>44137</v>
      </c>
      <c r="P3" s="79">
        <v>44137</v>
      </c>
      <c r="Q3" s="81">
        <v>120895.63207709457</v>
      </c>
      <c r="R3" s="82">
        <v>10000</v>
      </c>
      <c r="S3" s="78">
        <v>99.99167192650256</v>
      </c>
      <c r="T3" s="78">
        <v>0</v>
      </c>
      <c r="U3" s="137">
        <f>(Q3*R3*S3/100)+T3</f>
        <v>1208855638</v>
      </c>
      <c r="V3" s="84">
        <v>0.0304</v>
      </c>
      <c r="W3" s="84">
        <f>V3</f>
        <v>0.0304</v>
      </c>
      <c r="X3" s="78" t="s">
        <v>144</v>
      </c>
      <c r="Y3" s="49"/>
    </row>
    <row r="4" spans="1:25" ht="21">
      <c r="A4" s="78">
        <v>2</v>
      </c>
      <c r="B4" s="78" t="s">
        <v>215</v>
      </c>
      <c r="C4" s="78" t="s">
        <v>216</v>
      </c>
      <c r="D4" s="78" t="s">
        <v>144</v>
      </c>
      <c r="E4" s="78"/>
      <c r="F4" s="78"/>
      <c r="G4" s="78" t="s">
        <v>145</v>
      </c>
      <c r="H4" s="78" t="s">
        <v>146</v>
      </c>
      <c r="I4" s="78" t="s">
        <v>147</v>
      </c>
      <c r="J4" s="78" t="s">
        <v>150</v>
      </c>
      <c r="K4" s="78" t="s">
        <v>149</v>
      </c>
      <c r="L4" s="79">
        <v>44138</v>
      </c>
      <c r="M4" s="80">
        <f aca="true" t="shared" si="0" ref="M4:M19">L4-O4</f>
        <v>1</v>
      </c>
      <c r="N4" s="79">
        <v>44138</v>
      </c>
      <c r="O4" s="79">
        <v>44137</v>
      </c>
      <c r="P4" s="79">
        <v>44137</v>
      </c>
      <c r="Q4" s="81">
        <v>22463.604685508384</v>
      </c>
      <c r="R4" s="82">
        <v>10000</v>
      </c>
      <c r="S4" s="78">
        <v>99.99167192650255</v>
      </c>
      <c r="T4" s="78">
        <v>0</v>
      </c>
      <c r="U4" s="137">
        <f aca="true" t="shared" si="1" ref="U4:U19">(Q4*R4*S4/100)+T4</f>
        <v>224617339</v>
      </c>
      <c r="V4" s="84">
        <v>0.0304</v>
      </c>
      <c r="W4" s="84">
        <f aca="true" t="shared" si="2" ref="W4:W9">V4</f>
        <v>0.0304</v>
      </c>
      <c r="X4" s="78" t="s">
        <v>144</v>
      </c>
      <c r="Y4" s="49"/>
    </row>
    <row r="5" spans="1:25" ht="21">
      <c r="A5" s="78">
        <v>3</v>
      </c>
      <c r="B5" s="78" t="s">
        <v>215</v>
      </c>
      <c r="C5" s="78" t="s">
        <v>216</v>
      </c>
      <c r="D5" s="78" t="s">
        <v>144</v>
      </c>
      <c r="E5" s="78"/>
      <c r="F5" s="78"/>
      <c r="G5" s="78" t="s">
        <v>145</v>
      </c>
      <c r="H5" s="78" t="s">
        <v>146</v>
      </c>
      <c r="I5" s="78" t="s">
        <v>147</v>
      </c>
      <c r="J5" s="78" t="s">
        <v>151</v>
      </c>
      <c r="K5" s="78" t="s">
        <v>149</v>
      </c>
      <c r="L5" s="79">
        <v>44138</v>
      </c>
      <c r="M5" s="80">
        <f t="shared" si="0"/>
        <v>1</v>
      </c>
      <c r="N5" s="79">
        <v>44138</v>
      </c>
      <c r="O5" s="79">
        <v>44137</v>
      </c>
      <c r="P5" s="79">
        <v>44137</v>
      </c>
      <c r="Q5" s="81">
        <v>22496.01538469523</v>
      </c>
      <c r="R5" s="82">
        <v>10000</v>
      </c>
      <c r="S5" s="78">
        <v>99.99167192650256</v>
      </c>
      <c r="T5" s="78">
        <v>0</v>
      </c>
      <c r="U5" s="137">
        <f t="shared" si="1"/>
        <v>224941419</v>
      </c>
      <c r="V5" s="84">
        <v>0.0304</v>
      </c>
      <c r="W5" s="84">
        <f t="shared" si="2"/>
        <v>0.0304</v>
      </c>
      <c r="X5" s="78" t="s">
        <v>144</v>
      </c>
      <c r="Y5" s="49"/>
    </row>
    <row r="6" spans="1:25" ht="21">
      <c r="A6" s="78">
        <v>4</v>
      </c>
      <c r="B6" s="78" t="s">
        <v>215</v>
      </c>
      <c r="C6" s="78" t="s">
        <v>216</v>
      </c>
      <c r="D6" s="78" t="s">
        <v>144</v>
      </c>
      <c r="E6" s="78"/>
      <c r="F6" s="78"/>
      <c r="G6" s="78" t="s">
        <v>145</v>
      </c>
      <c r="H6" s="78" t="s">
        <v>146</v>
      </c>
      <c r="I6" s="78" t="s">
        <v>147</v>
      </c>
      <c r="J6" s="78" t="s">
        <v>152</v>
      </c>
      <c r="K6" s="78" t="s">
        <v>149</v>
      </c>
      <c r="L6" s="79">
        <v>44138</v>
      </c>
      <c r="M6" s="80">
        <f t="shared" si="0"/>
        <v>1</v>
      </c>
      <c r="N6" s="79">
        <v>44138</v>
      </c>
      <c r="O6" s="79">
        <v>44137</v>
      </c>
      <c r="P6" s="79">
        <v>44137</v>
      </c>
      <c r="Q6" s="81">
        <v>1327.9182900111782</v>
      </c>
      <c r="R6" s="82">
        <v>10000</v>
      </c>
      <c r="S6" s="78">
        <v>99.99167192650255</v>
      </c>
      <c r="T6" s="78">
        <v>0</v>
      </c>
      <c r="U6" s="137">
        <f t="shared" si="1"/>
        <v>13278077</v>
      </c>
      <c r="V6" s="84">
        <v>0.0304</v>
      </c>
      <c r="W6" s="84">
        <f t="shared" si="2"/>
        <v>0.0304</v>
      </c>
      <c r="X6" s="78" t="s">
        <v>144</v>
      </c>
      <c r="Y6" s="49"/>
    </row>
    <row r="7" spans="1:25" ht="21">
      <c r="A7" s="78">
        <v>5</v>
      </c>
      <c r="B7" s="78" t="s">
        <v>215</v>
      </c>
      <c r="C7" s="78" t="s">
        <v>216</v>
      </c>
      <c r="D7" s="78" t="s">
        <v>144</v>
      </c>
      <c r="E7" s="78"/>
      <c r="F7" s="78"/>
      <c r="G7" s="78" t="s">
        <v>145</v>
      </c>
      <c r="H7" s="78" t="s">
        <v>146</v>
      </c>
      <c r="I7" s="78" t="s">
        <v>147</v>
      </c>
      <c r="J7" s="78" t="s">
        <v>153</v>
      </c>
      <c r="K7" s="78" t="s">
        <v>149</v>
      </c>
      <c r="L7" s="79">
        <v>44138</v>
      </c>
      <c r="M7" s="80">
        <f t="shared" si="0"/>
        <v>1</v>
      </c>
      <c r="N7" s="79">
        <v>44138</v>
      </c>
      <c r="O7" s="79">
        <v>44137</v>
      </c>
      <c r="P7" s="79">
        <v>44137</v>
      </c>
      <c r="Q7" s="81">
        <v>757.7139029707397</v>
      </c>
      <c r="R7" s="82">
        <v>10000</v>
      </c>
      <c r="S7" s="78">
        <v>99.99167192650256</v>
      </c>
      <c r="T7" s="78">
        <v>0</v>
      </c>
      <c r="U7" s="137">
        <f t="shared" si="1"/>
        <v>7576508</v>
      </c>
      <c r="V7" s="84">
        <v>0.0304</v>
      </c>
      <c r="W7" s="84">
        <f t="shared" si="2"/>
        <v>0.0304</v>
      </c>
      <c r="X7" s="78" t="s">
        <v>144</v>
      </c>
      <c r="Y7" s="49"/>
    </row>
    <row r="8" spans="1:25" ht="21">
      <c r="A8" s="78">
        <v>6</v>
      </c>
      <c r="B8" s="78" t="s">
        <v>215</v>
      </c>
      <c r="C8" s="78" t="s">
        <v>216</v>
      </c>
      <c r="D8" s="78" t="s">
        <v>144</v>
      </c>
      <c r="E8" s="78"/>
      <c r="F8" s="78"/>
      <c r="G8" s="78" t="s">
        <v>145</v>
      </c>
      <c r="H8" s="78" t="s">
        <v>146</v>
      </c>
      <c r="I8" s="78" t="s">
        <v>147</v>
      </c>
      <c r="J8" s="78" t="s">
        <v>154</v>
      </c>
      <c r="K8" s="78" t="s">
        <v>149</v>
      </c>
      <c r="L8" s="79">
        <v>44138</v>
      </c>
      <c r="M8" s="80">
        <f t="shared" si="0"/>
        <v>1</v>
      </c>
      <c r="N8" s="79">
        <v>44138</v>
      </c>
      <c r="O8" s="79">
        <v>44137</v>
      </c>
      <c r="P8" s="79">
        <v>44137</v>
      </c>
      <c r="Q8" s="81">
        <v>53375.46874826696</v>
      </c>
      <c r="R8" s="82">
        <v>10000</v>
      </c>
      <c r="S8" s="78">
        <v>99.99167192650255</v>
      </c>
      <c r="T8" s="78">
        <v>0</v>
      </c>
      <c r="U8" s="137">
        <f t="shared" si="1"/>
        <v>533710235.99999994</v>
      </c>
      <c r="V8" s="84">
        <v>0.0304</v>
      </c>
      <c r="W8" s="84">
        <f t="shared" si="2"/>
        <v>0.0304</v>
      </c>
      <c r="X8" s="78" t="s">
        <v>144</v>
      </c>
      <c r="Y8" s="49"/>
    </row>
    <row r="9" spans="1:25" ht="21">
      <c r="A9" s="78">
        <v>7</v>
      </c>
      <c r="B9" s="78" t="s">
        <v>215</v>
      </c>
      <c r="C9" s="78" t="s">
        <v>216</v>
      </c>
      <c r="D9" s="78" t="s">
        <v>144</v>
      </c>
      <c r="E9" s="78"/>
      <c r="F9" s="78"/>
      <c r="G9" s="78" t="s">
        <v>145</v>
      </c>
      <c r="H9" s="78" t="s">
        <v>146</v>
      </c>
      <c r="I9" s="78" t="s">
        <v>147</v>
      </c>
      <c r="J9" s="78" t="s">
        <v>155</v>
      </c>
      <c r="K9" s="78" t="s">
        <v>149</v>
      </c>
      <c r="L9" s="79">
        <v>44138</v>
      </c>
      <c r="M9" s="80">
        <f t="shared" si="0"/>
        <v>1</v>
      </c>
      <c r="N9" s="79">
        <v>44138</v>
      </c>
      <c r="O9" s="79">
        <v>44137</v>
      </c>
      <c r="P9" s="79">
        <v>44137</v>
      </c>
      <c r="Q9" s="81">
        <v>24683.64691225671</v>
      </c>
      <c r="R9" s="82">
        <v>10000</v>
      </c>
      <c r="S9" s="78">
        <v>99.99167192650256</v>
      </c>
      <c r="T9" s="78">
        <v>0</v>
      </c>
      <c r="U9" s="137">
        <f t="shared" si="1"/>
        <v>246815912.40000013</v>
      </c>
      <c r="V9" s="84">
        <v>0.0304</v>
      </c>
      <c r="W9" s="84">
        <f t="shared" si="2"/>
        <v>0.0304</v>
      </c>
      <c r="X9" s="78" t="s">
        <v>144</v>
      </c>
      <c r="Y9" s="49"/>
    </row>
    <row r="10" spans="1:25" ht="21">
      <c r="A10" s="78">
        <v>8</v>
      </c>
      <c r="B10" s="78" t="s">
        <v>217</v>
      </c>
      <c r="C10" s="78" t="s">
        <v>47</v>
      </c>
      <c r="D10" s="78" t="s">
        <v>218</v>
      </c>
      <c r="E10" s="78"/>
      <c r="F10" s="78"/>
      <c r="G10" s="78" t="s">
        <v>219</v>
      </c>
      <c r="H10" s="78" t="s">
        <v>146</v>
      </c>
      <c r="I10" s="78" t="s">
        <v>147</v>
      </c>
      <c r="J10" s="78" t="s">
        <v>148</v>
      </c>
      <c r="K10" s="78" t="s">
        <v>149</v>
      </c>
      <c r="L10" s="79">
        <v>47573</v>
      </c>
      <c r="M10" s="80">
        <f t="shared" si="0"/>
        <v>3435</v>
      </c>
      <c r="N10" s="79">
        <v>47573</v>
      </c>
      <c r="O10" s="79">
        <v>44138</v>
      </c>
      <c r="P10" s="79">
        <v>44138</v>
      </c>
      <c r="Q10" s="81">
        <v>470</v>
      </c>
      <c r="R10" s="82">
        <v>1000000</v>
      </c>
      <c r="S10" s="78">
        <v>100</v>
      </c>
      <c r="T10" s="78">
        <v>248520.55</v>
      </c>
      <c r="U10" s="137">
        <f t="shared" si="1"/>
        <v>470248520.55</v>
      </c>
      <c r="V10" s="84">
        <v>0.1175</v>
      </c>
      <c r="W10" s="84">
        <v>0.1175</v>
      </c>
      <c r="X10" s="78" t="s">
        <v>220</v>
      </c>
      <c r="Y10" s="49"/>
    </row>
    <row r="11" spans="1:25" ht="21">
      <c r="A11" s="78">
        <v>9</v>
      </c>
      <c r="B11" s="78" t="s">
        <v>217</v>
      </c>
      <c r="C11" s="78" t="s">
        <v>47</v>
      </c>
      <c r="D11" s="78" t="s">
        <v>218</v>
      </c>
      <c r="E11" s="78"/>
      <c r="F11" s="78"/>
      <c r="G11" s="78" t="s">
        <v>219</v>
      </c>
      <c r="H11" s="78" t="s">
        <v>146</v>
      </c>
      <c r="I11" s="78" t="s">
        <v>147</v>
      </c>
      <c r="J11" s="78" t="s">
        <v>148</v>
      </c>
      <c r="K11" s="78" t="s">
        <v>149</v>
      </c>
      <c r="L11" s="79">
        <v>47573</v>
      </c>
      <c r="M11" s="80">
        <f t="shared" si="0"/>
        <v>3435</v>
      </c>
      <c r="N11" s="79">
        <v>47573</v>
      </c>
      <c r="O11" s="79">
        <v>44138</v>
      </c>
      <c r="P11" s="79">
        <v>44138</v>
      </c>
      <c r="Q11" s="81">
        <v>110</v>
      </c>
      <c r="R11" s="82">
        <v>1000000</v>
      </c>
      <c r="S11" s="78">
        <v>100</v>
      </c>
      <c r="T11" s="78">
        <v>58164.38</v>
      </c>
      <c r="U11" s="137">
        <f t="shared" si="1"/>
        <v>110058164.38</v>
      </c>
      <c r="V11" s="84">
        <v>0.1175</v>
      </c>
      <c r="W11" s="84">
        <v>0.1175</v>
      </c>
      <c r="X11" s="78" t="s">
        <v>220</v>
      </c>
      <c r="Y11" s="49"/>
    </row>
    <row r="12" spans="1:25" ht="21">
      <c r="A12" s="78">
        <v>10</v>
      </c>
      <c r="B12" s="78" t="s">
        <v>221</v>
      </c>
      <c r="C12" s="78" t="s">
        <v>50</v>
      </c>
      <c r="D12" s="78" t="s">
        <v>218</v>
      </c>
      <c r="E12" s="78"/>
      <c r="F12" s="78"/>
      <c r="G12" s="78" t="s">
        <v>219</v>
      </c>
      <c r="H12" s="78" t="s">
        <v>146</v>
      </c>
      <c r="I12" s="78" t="s">
        <v>147</v>
      </c>
      <c r="J12" s="78" t="s">
        <v>148</v>
      </c>
      <c r="K12" s="78" t="s">
        <v>149</v>
      </c>
      <c r="L12" s="79">
        <v>45382</v>
      </c>
      <c r="M12" s="80">
        <f t="shared" si="0"/>
        <v>1244</v>
      </c>
      <c r="N12" s="79">
        <v>45382</v>
      </c>
      <c r="O12" s="79">
        <v>44138</v>
      </c>
      <c r="P12" s="79">
        <v>44138</v>
      </c>
      <c r="Q12" s="81">
        <v>35</v>
      </c>
      <c r="R12" s="82">
        <v>1000000</v>
      </c>
      <c r="S12" s="78">
        <v>100</v>
      </c>
      <c r="T12" s="78">
        <v>18506.85</v>
      </c>
      <c r="U12" s="137">
        <f t="shared" si="1"/>
        <v>35018506.85</v>
      </c>
      <c r="V12" s="84">
        <v>0.1175</v>
      </c>
      <c r="W12" s="84">
        <v>0.1175</v>
      </c>
      <c r="X12" s="78" t="s">
        <v>220</v>
      </c>
      <c r="Y12" s="49"/>
    </row>
    <row r="13" spans="1:25" ht="21">
      <c r="A13" s="78">
        <v>11</v>
      </c>
      <c r="B13" s="78" t="s">
        <v>222</v>
      </c>
      <c r="C13" s="78" t="s">
        <v>51</v>
      </c>
      <c r="D13" s="78" t="s">
        <v>218</v>
      </c>
      <c r="E13" s="78"/>
      <c r="F13" s="78"/>
      <c r="G13" s="78" t="s">
        <v>219</v>
      </c>
      <c r="H13" s="78" t="s">
        <v>146</v>
      </c>
      <c r="I13" s="78" t="s">
        <v>147</v>
      </c>
      <c r="J13" s="78" t="s">
        <v>148</v>
      </c>
      <c r="K13" s="78" t="s">
        <v>149</v>
      </c>
      <c r="L13" s="79">
        <v>46112</v>
      </c>
      <c r="M13" s="80">
        <f t="shared" si="0"/>
        <v>1974</v>
      </c>
      <c r="N13" s="79">
        <v>46112</v>
      </c>
      <c r="O13" s="79">
        <v>44138</v>
      </c>
      <c r="P13" s="79">
        <v>44138</v>
      </c>
      <c r="Q13" s="81">
        <v>16</v>
      </c>
      <c r="R13" s="82">
        <v>1000000</v>
      </c>
      <c r="S13" s="78">
        <v>100</v>
      </c>
      <c r="T13" s="78">
        <v>8460.27</v>
      </c>
      <c r="U13" s="137">
        <f t="shared" si="1"/>
        <v>16008460.27</v>
      </c>
      <c r="V13" s="84">
        <v>0.1175</v>
      </c>
      <c r="W13" s="84">
        <v>0.1175</v>
      </c>
      <c r="X13" s="78" t="s">
        <v>220</v>
      </c>
      <c r="Y13" s="49"/>
    </row>
    <row r="14" spans="1:25" ht="21">
      <c r="A14" s="78">
        <v>12</v>
      </c>
      <c r="B14" s="78" t="s">
        <v>223</v>
      </c>
      <c r="C14" s="78" t="s">
        <v>61</v>
      </c>
      <c r="D14" s="78" t="s">
        <v>218</v>
      </c>
      <c r="E14" s="78"/>
      <c r="F14" s="78"/>
      <c r="G14" s="78" t="s">
        <v>219</v>
      </c>
      <c r="H14" s="78" t="s">
        <v>146</v>
      </c>
      <c r="I14" s="78" t="s">
        <v>147</v>
      </c>
      <c r="J14" s="78" t="s">
        <v>148</v>
      </c>
      <c r="K14" s="78" t="s">
        <v>149</v>
      </c>
      <c r="L14" s="79">
        <v>44926</v>
      </c>
      <c r="M14" s="80">
        <f t="shared" si="0"/>
        <v>788</v>
      </c>
      <c r="N14" s="79">
        <v>44926</v>
      </c>
      <c r="O14" s="79">
        <v>44138</v>
      </c>
      <c r="P14" s="79">
        <v>44138</v>
      </c>
      <c r="Q14" s="81">
        <v>25</v>
      </c>
      <c r="R14" s="82">
        <v>1000000</v>
      </c>
      <c r="S14" s="78">
        <v>100</v>
      </c>
      <c r="T14" s="78">
        <v>13219.18</v>
      </c>
      <c r="U14" s="137">
        <f t="shared" si="1"/>
        <v>25013219.18</v>
      </c>
      <c r="V14" s="84">
        <v>0.1175</v>
      </c>
      <c r="W14" s="84">
        <v>0.1175</v>
      </c>
      <c r="X14" s="78" t="s">
        <v>220</v>
      </c>
      <c r="Y14" s="49"/>
    </row>
    <row r="15" spans="1:25" ht="21">
      <c r="A15" s="78">
        <v>13</v>
      </c>
      <c r="B15" s="78" t="s">
        <v>221</v>
      </c>
      <c r="C15" s="78" t="s">
        <v>50</v>
      </c>
      <c r="D15" s="78" t="s">
        <v>218</v>
      </c>
      <c r="E15" s="78"/>
      <c r="F15" s="78"/>
      <c r="G15" s="78" t="s">
        <v>145</v>
      </c>
      <c r="H15" s="78" t="s">
        <v>146</v>
      </c>
      <c r="I15" s="78" t="s">
        <v>147</v>
      </c>
      <c r="J15" s="78" t="s">
        <v>150</v>
      </c>
      <c r="K15" s="78" t="s">
        <v>149</v>
      </c>
      <c r="L15" s="79">
        <v>45382</v>
      </c>
      <c r="M15" s="80">
        <f t="shared" si="0"/>
        <v>1244</v>
      </c>
      <c r="N15" s="79">
        <v>45382</v>
      </c>
      <c r="O15" s="79">
        <v>44138</v>
      </c>
      <c r="P15" s="79">
        <v>44138</v>
      </c>
      <c r="Q15" s="81">
        <v>35</v>
      </c>
      <c r="R15" s="82">
        <v>1000000</v>
      </c>
      <c r="S15" s="78">
        <v>100</v>
      </c>
      <c r="T15" s="78">
        <v>18506.85</v>
      </c>
      <c r="U15" s="137">
        <f t="shared" si="1"/>
        <v>35018506.85</v>
      </c>
      <c r="V15" s="84">
        <v>0.1175</v>
      </c>
      <c r="W15" s="84">
        <v>0.1175</v>
      </c>
      <c r="X15" s="78" t="s">
        <v>220</v>
      </c>
      <c r="Y15" s="49"/>
    </row>
    <row r="16" spans="1:25" ht="21">
      <c r="A16" s="78">
        <v>14</v>
      </c>
      <c r="B16" s="78" t="s">
        <v>217</v>
      </c>
      <c r="C16" s="78" t="s">
        <v>47</v>
      </c>
      <c r="D16" s="78" t="s">
        <v>218</v>
      </c>
      <c r="E16" s="78"/>
      <c r="F16" s="78"/>
      <c r="G16" s="78" t="s">
        <v>145</v>
      </c>
      <c r="H16" s="78" t="s">
        <v>146</v>
      </c>
      <c r="I16" s="78" t="s">
        <v>147</v>
      </c>
      <c r="J16" s="78" t="s">
        <v>152</v>
      </c>
      <c r="K16" s="78" t="s">
        <v>149</v>
      </c>
      <c r="L16" s="79">
        <v>47573</v>
      </c>
      <c r="M16" s="80">
        <f t="shared" si="0"/>
        <v>3435</v>
      </c>
      <c r="N16" s="79">
        <v>47573</v>
      </c>
      <c r="O16" s="79">
        <v>44138</v>
      </c>
      <c r="P16" s="79">
        <v>44138</v>
      </c>
      <c r="Q16" s="81">
        <v>110</v>
      </c>
      <c r="R16" s="82">
        <v>1000000</v>
      </c>
      <c r="S16" s="78">
        <v>100</v>
      </c>
      <c r="T16" s="78">
        <v>58164.38</v>
      </c>
      <c r="U16" s="137">
        <f t="shared" si="1"/>
        <v>110058164.38</v>
      </c>
      <c r="V16" s="84">
        <v>0.1175</v>
      </c>
      <c r="W16" s="84">
        <v>0.1175</v>
      </c>
      <c r="X16" s="78" t="s">
        <v>220</v>
      </c>
      <c r="Y16" s="49"/>
    </row>
    <row r="17" spans="1:25" ht="21">
      <c r="A17" s="78">
        <v>15</v>
      </c>
      <c r="B17" s="78" t="s">
        <v>222</v>
      </c>
      <c r="C17" s="78" t="s">
        <v>51</v>
      </c>
      <c r="D17" s="78" t="s">
        <v>218</v>
      </c>
      <c r="E17" s="78"/>
      <c r="F17" s="78"/>
      <c r="G17" s="78" t="s">
        <v>145</v>
      </c>
      <c r="H17" s="78" t="s">
        <v>146</v>
      </c>
      <c r="I17" s="78" t="s">
        <v>147</v>
      </c>
      <c r="J17" s="78" t="s">
        <v>152</v>
      </c>
      <c r="K17" s="78" t="s">
        <v>149</v>
      </c>
      <c r="L17" s="79">
        <v>46112</v>
      </c>
      <c r="M17" s="80">
        <f t="shared" si="0"/>
        <v>1974</v>
      </c>
      <c r="N17" s="79">
        <v>46112</v>
      </c>
      <c r="O17" s="79">
        <v>44138</v>
      </c>
      <c r="P17" s="79">
        <v>44138</v>
      </c>
      <c r="Q17" s="81">
        <v>16</v>
      </c>
      <c r="R17" s="82">
        <v>1000000</v>
      </c>
      <c r="S17" s="78">
        <v>100</v>
      </c>
      <c r="T17" s="78">
        <v>8460.27</v>
      </c>
      <c r="U17" s="137">
        <f t="shared" si="1"/>
        <v>16008460.27</v>
      </c>
      <c r="V17" s="84">
        <v>0.1175</v>
      </c>
      <c r="W17" s="84">
        <v>0.1175</v>
      </c>
      <c r="X17" s="78" t="s">
        <v>220</v>
      </c>
      <c r="Y17" s="49"/>
    </row>
    <row r="18" spans="1:25" ht="21">
      <c r="A18" s="78">
        <v>16</v>
      </c>
      <c r="B18" s="78" t="s">
        <v>217</v>
      </c>
      <c r="C18" s="78" t="s">
        <v>47</v>
      </c>
      <c r="D18" s="78" t="s">
        <v>218</v>
      </c>
      <c r="E18" s="78"/>
      <c r="F18" s="78"/>
      <c r="G18" s="78" t="s">
        <v>145</v>
      </c>
      <c r="H18" s="78" t="s">
        <v>146</v>
      </c>
      <c r="I18" s="78" t="s">
        <v>147</v>
      </c>
      <c r="J18" s="78" t="s">
        <v>153</v>
      </c>
      <c r="K18" s="78" t="s">
        <v>149</v>
      </c>
      <c r="L18" s="79">
        <v>47573</v>
      </c>
      <c r="M18" s="80">
        <f t="shared" si="0"/>
        <v>3435</v>
      </c>
      <c r="N18" s="79">
        <v>47573</v>
      </c>
      <c r="O18" s="79">
        <v>44138</v>
      </c>
      <c r="P18" s="79">
        <v>44138</v>
      </c>
      <c r="Q18" s="81">
        <v>470</v>
      </c>
      <c r="R18" s="82">
        <v>1000000</v>
      </c>
      <c r="S18" s="78">
        <v>100</v>
      </c>
      <c r="T18" s="78">
        <v>248520.55</v>
      </c>
      <c r="U18" s="137">
        <f t="shared" si="1"/>
        <v>470248520.55</v>
      </c>
      <c r="V18" s="84">
        <v>0.1175</v>
      </c>
      <c r="W18" s="84">
        <v>0.1175</v>
      </c>
      <c r="X18" s="78" t="s">
        <v>220</v>
      </c>
      <c r="Y18" s="49"/>
    </row>
    <row r="19" spans="1:25" ht="21">
      <c r="A19" s="78">
        <v>17</v>
      </c>
      <c r="B19" s="78" t="s">
        <v>223</v>
      </c>
      <c r="C19" s="78" t="s">
        <v>61</v>
      </c>
      <c r="D19" s="78" t="s">
        <v>218</v>
      </c>
      <c r="E19" s="78"/>
      <c r="F19" s="78"/>
      <c r="G19" s="78" t="s">
        <v>145</v>
      </c>
      <c r="H19" s="78" t="s">
        <v>146</v>
      </c>
      <c r="I19" s="78" t="s">
        <v>147</v>
      </c>
      <c r="J19" s="78" t="s">
        <v>154</v>
      </c>
      <c r="K19" s="78" t="s">
        <v>149</v>
      </c>
      <c r="L19" s="79">
        <v>44926</v>
      </c>
      <c r="M19" s="80">
        <f t="shared" si="0"/>
        <v>788</v>
      </c>
      <c r="N19" s="79">
        <v>44926</v>
      </c>
      <c r="O19" s="79">
        <v>44138</v>
      </c>
      <c r="P19" s="79">
        <v>44138</v>
      </c>
      <c r="Q19" s="81">
        <v>25</v>
      </c>
      <c r="R19" s="82">
        <v>1000000</v>
      </c>
      <c r="S19" s="78">
        <v>100</v>
      </c>
      <c r="T19" s="78">
        <v>13219.18</v>
      </c>
      <c r="U19" s="137">
        <f t="shared" si="1"/>
        <v>25013219.18</v>
      </c>
      <c r="V19" s="84">
        <v>0.1175</v>
      </c>
      <c r="W19" s="84">
        <v>0.1175</v>
      </c>
      <c r="X19" s="78" t="s">
        <v>220</v>
      </c>
      <c r="Y19" s="49"/>
    </row>
    <row r="20" spans="1:25" ht="21">
      <c r="A20" s="78">
        <f>A19+1</f>
        <v>18</v>
      </c>
      <c r="B20" s="78" t="s">
        <v>224</v>
      </c>
      <c r="C20" s="78" t="s">
        <v>225</v>
      </c>
      <c r="D20" s="78" t="s">
        <v>144</v>
      </c>
      <c r="E20" s="78"/>
      <c r="F20" s="78"/>
      <c r="G20" s="78" t="s">
        <v>145</v>
      </c>
      <c r="H20" s="78" t="s">
        <v>146</v>
      </c>
      <c r="I20" s="78" t="s">
        <v>147</v>
      </c>
      <c r="J20" s="78" t="s">
        <v>148</v>
      </c>
      <c r="K20" s="78" t="s">
        <v>149</v>
      </c>
      <c r="L20" s="79">
        <v>44139</v>
      </c>
      <c r="M20" s="80">
        <f>L20-O20</f>
        <v>1</v>
      </c>
      <c r="N20" s="79">
        <v>44139</v>
      </c>
      <c r="O20" s="79">
        <v>44138</v>
      </c>
      <c r="P20" s="79">
        <v>44138</v>
      </c>
      <c r="Q20" s="81">
        <v>74692.66189973372</v>
      </c>
      <c r="R20" s="82">
        <v>10000</v>
      </c>
      <c r="S20" s="78">
        <v>99.99158974847869</v>
      </c>
      <c r="T20" s="78">
        <v>0</v>
      </c>
      <c r="U20" s="137">
        <f>(Q20*R20*S20/100)+T20</f>
        <v>746863800.5899998</v>
      </c>
      <c r="V20" s="84">
        <v>0.0307</v>
      </c>
      <c r="W20" s="84">
        <f>V20</f>
        <v>0.0307</v>
      </c>
      <c r="X20" s="78" t="s">
        <v>144</v>
      </c>
      <c r="Y20" s="49"/>
    </row>
    <row r="21" spans="1:25" ht="21">
      <c r="A21" s="78">
        <f aca="true" t="shared" si="3" ref="A21:A72">A20+1</f>
        <v>19</v>
      </c>
      <c r="B21" s="78" t="s">
        <v>224</v>
      </c>
      <c r="C21" s="78" t="s">
        <v>225</v>
      </c>
      <c r="D21" s="78" t="s">
        <v>144</v>
      </c>
      <c r="E21" s="78"/>
      <c r="F21" s="78"/>
      <c r="G21" s="78" t="s">
        <v>145</v>
      </c>
      <c r="H21" s="78" t="s">
        <v>146</v>
      </c>
      <c r="I21" s="78" t="s">
        <v>147</v>
      </c>
      <c r="J21" s="78" t="s">
        <v>150</v>
      </c>
      <c r="K21" s="78" t="s">
        <v>149</v>
      </c>
      <c r="L21" s="79">
        <v>44139</v>
      </c>
      <c r="M21" s="80">
        <f aca="true" t="shared" si="4" ref="M21:M28">L21-O21</f>
        <v>1</v>
      </c>
      <c r="N21" s="79">
        <v>44139</v>
      </c>
      <c r="O21" s="79">
        <v>44138</v>
      </c>
      <c r="P21" s="79">
        <v>44138</v>
      </c>
      <c r="Q21" s="81">
        <v>22496.62052236973</v>
      </c>
      <c r="R21" s="82">
        <v>10000</v>
      </c>
      <c r="S21" s="78">
        <v>99.99158974847867</v>
      </c>
      <c r="T21" s="78">
        <v>0</v>
      </c>
      <c r="U21" s="137">
        <f aca="true" t="shared" si="5" ref="U21:U28">(Q21*R21*S21/100)+T21</f>
        <v>224947284.99999997</v>
      </c>
      <c r="V21" s="84">
        <v>0.0307</v>
      </c>
      <c r="W21" s="84">
        <f aca="true" t="shared" si="6" ref="W21:W28">V21</f>
        <v>0.0307</v>
      </c>
      <c r="X21" s="78" t="s">
        <v>144</v>
      </c>
      <c r="Y21" s="49"/>
    </row>
    <row r="22" spans="1:25" ht="21">
      <c r="A22" s="78">
        <f t="shared" si="3"/>
        <v>20</v>
      </c>
      <c r="B22" s="78" t="s">
        <v>224</v>
      </c>
      <c r="C22" s="78" t="s">
        <v>225</v>
      </c>
      <c r="D22" s="78" t="s">
        <v>144</v>
      </c>
      <c r="E22" s="78"/>
      <c r="F22" s="78"/>
      <c r="G22" s="78" t="s">
        <v>145</v>
      </c>
      <c r="H22" s="78" t="s">
        <v>146</v>
      </c>
      <c r="I22" s="78" t="s">
        <v>147</v>
      </c>
      <c r="J22" s="78" t="s">
        <v>151</v>
      </c>
      <c r="K22" s="78" t="s">
        <v>149</v>
      </c>
      <c r="L22" s="79">
        <v>44139</v>
      </c>
      <c r="M22" s="80">
        <f t="shared" si="4"/>
        <v>1</v>
      </c>
      <c r="N22" s="79">
        <v>44139</v>
      </c>
      <c r="O22" s="79">
        <v>44138</v>
      </c>
      <c r="P22" s="79">
        <v>44138</v>
      </c>
      <c r="Q22" s="81">
        <v>22529.089453088465</v>
      </c>
      <c r="R22" s="82">
        <v>10000</v>
      </c>
      <c r="S22" s="78">
        <v>99.99158974847869</v>
      </c>
      <c r="T22" s="78">
        <v>0</v>
      </c>
      <c r="U22" s="137">
        <f t="shared" si="5"/>
        <v>225271947</v>
      </c>
      <c r="V22" s="84">
        <v>0.0307</v>
      </c>
      <c r="W22" s="84">
        <f t="shared" si="6"/>
        <v>0.0307</v>
      </c>
      <c r="X22" s="78" t="s">
        <v>144</v>
      </c>
      <c r="Y22" s="49"/>
    </row>
    <row r="23" spans="1:25" ht="21">
      <c r="A23" s="78">
        <f t="shared" si="3"/>
        <v>21</v>
      </c>
      <c r="B23" s="78" t="s">
        <v>224</v>
      </c>
      <c r="C23" s="78" t="s">
        <v>225</v>
      </c>
      <c r="D23" s="78" t="s">
        <v>144</v>
      </c>
      <c r="E23" s="78"/>
      <c r="F23" s="78"/>
      <c r="G23" s="78" t="s">
        <v>145</v>
      </c>
      <c r="H23" s="78" t="s">
        <v>146</v>
      </c>
      <c r="I23" s="78" t="s">
        <v>147</v>
      </c>
      <c r="J23" s="78" t="s">
        <v>152</v>
      </c>
      <c r="K23" s="78" t="s">
        <v>149</v>
      </c>
      <c r="L23" s="79">
        <v>44139</v>
      </c>
      <c r="M23" s="80">
        <f t="shared" si="4"/>
        <v>1</v>
      </c>
      <c r="N23" s="79">
        <v>44139</v>
      </c>
      <c r="O23" s="79">
        <v>44138</v>
      </c>
      <c r="P23" s="79">
        <v>44138</v>
      </c>
      <c r="Q23" s="81">
        <v>1334.6629485109315</v>
      </c>
      <c r="R23" s="82">
        <v>10000</v>
      </c>
      <c r="S23" s="78">
        <v>99.99158974847869</v>
      </c>
      <c r="T23" s="78">
        <v>0</v>
      </c>
      <c r="U23" s="137">
        <f t="shared" si="5"/>
        <v>13345507</v>
      </c>
      <c r="V23" s="84">
        <v>0.0307</v>
      </c>
      <c r="W23" s="84">
        <f t="shared" si="6"/>
        <v>0.0307</v>
      </c>
      <c r="X23" s="78" t="s">
        <v>144</v>
      </c>
      <c r="Y23" s="49"/>
    </row>
    <row r="24" spans="1:25" ht="21">
      <c r="A24" s="78">
        <f t="shared" si="3"/>
        <v>22</v>
      </c>
      <c r="B24" s="78" t="s">
        <v>224</v>
      </c>
      <c r="C24" s="78" t="s">
        <v>225</v>
      </c>
      <c r="D24" s="78" t="s">
        <v>144</v>
      </c>
      <c r="E24" s="78"/>
      <c r="F24" s="78"/>
      <c r="G24" s="78" t="s">
        <v>145</v>
      </c>
      <c r="H24" s="78" t="s">
        <v>146</v>
      </c>
      <c r="I24" s="78" t="s">
        <v>147</v>
      </c>
      <c r="J24" s="78" t="s">
        <v>153</v>
      </c>
      <c r="K24" s="78" t="s">
        <v>149</v>
      </c>
      <c r="L24" s="79">
        <v>44139</v>
      </c>
      <c r="M24" s="80">
        <f t="shared" si="4"/>
        <v>1</v>
      </c>
      <c r="N24" s="79">
        <v>44139</v>
      </c>
      <c r="O24" s="79">
        <v>44138</v>
      </c>
      <c r="P24" s="79">
        <v>44138</v>
      </c>
      <c r="Q24" s="81">
        <v>766.1994393</v>
      </c>
      <c r="R24" s="82">
        <v>10000</v>
      </c>
      <c r="S24" s="78">
        <v>99.99158974847869</v>
      </c>
      <c r="T24" s="78">
        <v>0</v>
      </c>
      <c r="U24" s="137">
        <f t="shared" si="5"/>
        <v>7661350</v>
      </c>
      <c r="V24" s="84">
        <v>0.0307</v>
      </c>
      <c r="W24" s="84">
        <f t="shared" si="6"/>
        <v>0.0307</v>
      </c>
      <c r="X24" s="78" t="s">
        <v>144</v>
      </c>
      <c r="Y24" s="49"/>
    </row>
    <row r="25" spans="1:25" ht="21">
      <c r="A25" s="78">
        <f t="shared" si="3"/>
        <v>23</v>
      </c>
      <c r="B25" s="78" t="s">
        <v>224</v>
      </c>
      <c r="C25" s="78" t="s">
        <v>225</v>
      </c>
      <c r="D25" s="78" t="s">
        <v>144</v>
      </c>
      <c r="E25" s="78"/>
      <c r="F25" s="78"/>
      <c r="G25" s="78" t="s">
        <v>145</v>
      </c>
      <c r="H25" s="78" t="s">
        <v>146</v>
      </c>
      <c r="I25" s="78" t="s">
        <v>147</v>
      </c>
      <c r="J25" s="78" t="s">
        <v>154</v>
      </c>
      <c r="K25" s="78" t="s">
        <v>149</v>
      </c>
      <c r="L25" s="79">
        <v>44139</v>
      </c>
      <c r="M25" s="80">
        <f t="shared" si="4"/>
        <v>1</v>
      </c>
      <c r="N25" s="79">
        <v>44139</v>
      </c>
      <c r="O25" s="79">
        <v>44138</v>
      </c>
      <c r="P25" s="79">
        <v>44138</v>
      </c>
      <c r="Q25" s="81">
        <v>53464.30948290165</v>
      </c>
      <c r="R25" s="82">
        <v>10000</v>
      </c>
      <c r="S25" s="78">
        <v>99.99158974847867</v>
      </c>
      <c r="T25" s="78">
        <v>0</v>
      </c>
      <c r="U25" s="137">
        <f t="shared" si="5"/>
        <v>534598130</v>
      </c>
      <c r="V25" s="84">
        <v>0.0307</v>
      </c>
      <c r="W25" s="84">
        <f t="shared" si="6"/>
        <v>0.0307</v>
      </c>
      <c r="X25" s="78" t="s">
        <v>144</v>
      </c>
      <c r="Y25" s="49"/>
    </row>
    <row r="26" spans="1:25" ht="21">
      <c r="A26" s="78">
        <f t="shared" si="3"/>
        <v>24</v>
      </c>
      <c r="B26" s="78" t="s">
        <v>224</v>
      </c>
      <c r="C26" s="78" t="s">
        <v>225</v>
      </c>
      <c r="D26" s="78" t="s">
        <v>144</v>
      </c>
      <c r="E26" s="78"/>
      <c r="F26" s="78"/>
      <c r="G26" s="78" t="s">
        <v>145</v>
      </c>
      <c r="H26" s="78" t="s">
        <v>146</v>
      </c>
      <c r="I26" s="78" t="s">
        <v>147</v>
      </c>
      <c r="J26" s="78" t="s">
        <v>155</v>
      </c>
      <c r="K26" s="78" t="s">
        <v>149</v>
      </c>
      <c r="L26" s="79">
        <v>44139</v>
      </c>
      <c r="M26" s="80">
        <f t="shared" si="4"/>
        <v>1</v>
      </c>
      <c r="N26" s="79">
        <v>44139</v>
      </c>
      <c r="O26" s="79">
        <v>44138</v>
      </c>
      <c r="P26" s="79">
        <v>44138</v>
      </c>
      <c r="Q26" s="81">
        <v>24716.456253138058</v>
      </c>
      <c r="R26" s="82">
        <v>10000</v>
      </c>
      <c r="S26" s="78">
        <v>99.99158974847867</v>
      </c>
      <c r="T26" s="78">
        <v>0</v>
      </c>
      <c r="U26" s="137">
        <f t="shared" si="5"/>
        <v>247143775.37000012</v>
      </c>
      <c r="V26" s="84">
        <v>0.0307</v>
      </c>
      <c r="W26" s="84">
        <f t="shared" si="6"/>
        <v>0.0307</v>
      </c>
      <c r="X26" s="78" t="s">
        <v>144</v>
      </c>
      <c r="Y26" s="49"/>
    </row>
    <row r="27" spans="1:25" ht="21">
      <c r="A27" s="78">
        <f t="shared" si="3"/>
        <v>25</v>
      </c>
      <c r="B27" s="78" t="s">
        <v>224</v>
      </c>
      <c r="C27" s="78" t="s">
        <v>225</v>
      </c>
      <c r="D27" s="78" t="s">
        <v>144</v>
      </c>
      <c r="E27" s="78"/>
      <c r="F27" s="78"/>
      <c r="G27" s="78" t="s">
        <v>145</v>
      </c>
      <c r="H27" s="78" t="s">
        <v>146</v>
      </c>
      <c r="I27" s="78" t="s">
        <v>147</v>
      </c>
      <c r="J27" s="78" t="s">
        <v>148</v>
      </c>
      <c r="K27" s="78" t="s">
        <v>149</v>
      </c>
      <c r="L27" s="79">
        <v>44139</v>
      </c>
      <c r="M27" s="80">
        <f t="shared" si="4"/>
        <v>1</v>
      </c>
      <c r="N27" s="79">
        <v>44139</v>
      </c>
      <c r="O27" s="79">
        <v>44138</v>
      </c>
      <c r="P27" s="79">
        <v>44138</v>
      </c>
      <c r="Q27" s="81">
        <v>11999.999999633816</v>
      </c>
      <c r="R27" s="82">
        <v>10000</v>
      </c>
      <c r="S27" s="78">
        <v>99.99191846138463</v>
      </c>
      <c r="T27" s="78">
        <v>0</v>
      </c>
      <c r="U27" s="137">
        <f t="shared" si="5"/>
        <v>119990302.15</v>
      </c>
      <c r="V27" s="84">
        <v>0.0295</v>
      </c>
      <c r="W27" s="84">
        <f t="shared" si="6"/>
        <v>0.0295</v>
      </c>
      <c r="X27" s="78" t="s">
        <v>144</v>
      </c>
      <c r="Y27" s="49"/>
    </row>
    <row r="28" spans="1:25" ht="21">
      <c r="A28" s="78">
        <f t="shared" si="3"/>
        <v>26</v>
      </c>
      <c r="B28" s="78" t="s">
        <v>224</v>
      </c>
      <c r="C28" s="78" t="s">
        <v>225</v>
      </c>
      <c r="D28" s="78" t="s">
        <v>144</v>
      </c>
      <c r="E28" s="78"/>
      <c r="F28" s="78"/>
      <c r="G28" s="78" t="s">
        <v>145</v>
      </c>
      <c r="H28" s="78" t="s">
        <v>146</v>
      </c>
      <c r="I28" s="78" t="s">
        <v>147</v>
      </c>
      <c r="J28" s="78" t="s">
        <v>148</v>
      </c>
      <c r="K28" s="78" t="s">
        <v>149</v>
      </c>
      <c r="L28" s="79">
        <v>44139</v>
      </c>
      <c r="M28" s="80">
        <f t="shared" si="4"/>
        <v>1</v>
      </c>
      <c r="N28" s="79">
        <v>44139</v>
      </c>
      <c r="O28" s="79">
        <v>44138</v>
      </c>
      <c r="P28" s="79">
        <v>44138</v>
      </c>
      <c r="Q28" s="81">
        <v>100000.00000026672</v>
      </c>
      <c r="R28" s="82">
        <v>10000</v>
      </c>
      <c r="S28" s="78">
        <v>99.99205542573331</v>
      </c>
      <c r="T28" s="78">
        <v>0</v>
      </c>
      <c r="U28" s="137">
        <f t="shared" si="5"/>
        <v>999920554.2600001</v>
      </c>
      <c r="V28" s="84">
        <v>0.029</v>
      </c>
      <c r="W28" s="84">
        <f t="shared" si="6"/>
        <v>0.029</v>
      </c>
      <c r="X28" s="78" t="s">
        <v>144</v>
      </c>
      <c r="Y28" s="49"/>
    </row>
    <row r="29" spans="1:25" ht="21">
      <c r="A29" s="78">
        <f t="shared" si="3"/>
        <v>27</v>
      </c>
      <c r="B29" s="78" t="s">
        <v>226</v>
      </c>
      <c r="C29" s="78" t="s">
        <v>227</v>
      </c>
      <c r="D29" s="78" t="s">
        <v>144</v>
      </c>
      <c r="E29" s="78"/>
      <c r="F29" s="78"/>
      <c r="G29" s="78" t="s">
        <v>145</v>
      </c>
      <c r="H29" s="78" t="s">
        <v>146</v>
      </c>
      <c r="I29" s="78" t="s">
        <v>147</v>
      </c>
      <c r="J29" s="78" t="s">
        <v>148</v>
      </c>
      <c r="K29" s="78" t="s">
        <v>149</v>
      </c>
      <c r="L29" s="79">
        <v>44140</v>
      </c>
      <c r="M29" s="80">
        <f>L29-O29</f>
        <v>1</v>
      </c>
      <c r="N29" s="79">
        <v>44140</v>
      </c>
      <c r="O29" s="79">
        <v>44139</v>
      </c>
      <c r="P29" s="79">
        <v>44139</v>
      </c>
      <c r="Q29" s="81">
        <v>186692.6620395748</v>
      </c>
      <c r="R29" s="82">
        <v>10000</v>
      </c>
      <c r="S29" s="78">
        <v>99.99191846138463</v>
      </c>
      <c r="T29" s="78">
        <v>0</v>
      </c>
      <c r="U29" s="137">
        <f>(Q29*R29*S29/100)+T29</f>
        <v>1866775744</v>
      </c>
      <c r="V29" s="84">
        <v>0.0295</v>
      </c>
      <c r="W29" s="84">
        <f>V29</f>
        <v>0.0295</v>
      </c>
      <c r="X29" s="78" t="s">
        <v>144</v>
      </c>
      <c r="Y29" s="49"/>
    </row>
    <row r="30" spans="1:25" ht="21">
      <c r="A30" s="78">
        <f t="shared" si="3"/>
        <v>28</v>
      </c>
      <c r="B30" s="78" t="s">
        <v>226</v>
      </c>
      <c r="C30" s="78" t="s">
        <v>227</v>
      </c>
      <c r="D30" s="78" t="s">
        <v>144</v>
      </c>
      <c r="E30" s="78"/>
      <c r="F30" s="78"/>
      <c r="G30" s="78" t="s">
        <v>145</v>
      </c>
      <c r="H30" s="78" t="s">
        <v>146</v>
      </c>
      <c r="I30" s="78" t="s">
        <v>147</v>
      </c>
      <c r="J30" s="78" t="s">
        <v>150</v>
      </c>
      <c r="K30" s="78" t="s">
        <v>149</v>
      </c>
      <c r="L30" s="79">
        <v>44140</v>
      </c>
      <c r="M30" s="80">
        <f aca="true" t="shared" si="7" ref="M30:M35">L30-O30</f>
        <v>1</v>
      </c>
      <c r="N30" s="79">
        <v>44140</v>
      </c>
      <c r="O30" s="79">
        <v>44139</v>
      </c>
      <c r="P30" s="79">
        <v>44139</v>
      </c>
      <c r="Q30" s="81">
        <v>22496.620473070685</v>
      </c>
      <c r="R30" s="82">
        <v>10000</v>
      </c>
      <c r="S30" s="78">
        <v>99.99191846138463</v>
      </c>
      <c r="T30" s="78">
        <v>0</v>
      </c>
      <c r="U30" s="137">
        <f aca="true" t="shared" si="8" ref="U30:U35">(Q30*R30*S30/100)+T30</f>
        <v>224948024</v>
      </c>
      <c r="V30" s="84">
        <v>0.0295</v>
      </c>
      <c r="W30" s="84">
        <f aca="true" t="shared" si="9" ref="W30:W35">V30</f>
        <v>0.0295</v>
      </c>
      <c r="X30" s="78" t="s">
        <v>144</v>
      </c>
      <c r="Y30" s="49"/>
    </row>
    <row r="31" spans="1:25" ht="21">
      <c r="A31" s="78">
        <f t="shared" si="3"/>
        <v>29</v>
      </c>
      <c r="B31" s="78" t="s">
        <v>226</v>
      </c>
      <c r="C31" s="78" t="s">
        <v>227</v>
      </c>
      <c r="D31" s="78" t="s">
        <v>144</v>
      </c>
      <c r="E31" s="78"/>
      <c r="F31" s="78"/>
      <c r="G31" s="78" t="s">
        <v>145</v>
      </c>
      <c r="H31" s="78" t="s">
        <v>146</v>
      </c>
      <c r="I31" s="78" t="s">
        <v>147</v>
      </c>
      <c r="J31" s="78" t="s">
        <v>151</v>
      </c>
      <c r="K31" s="78" t="s">
        <v>149</v>
      </c>
      <c r="L31" s="79">
        <v>44140</v>
      </c>
      <c r="M31" s="80">
        <f t="shared" si="7"/>
        <v>1</v>
      </c>
      <c r="N31" s="79">
        <v>44140</v>
      </c>
      <c r="O31" s="79">
        <v>44139</v>
      </c>
      <c r="P31" s="79">
        <v>44139</v>
      </c>
      <c r="Q31" s="81">
        <v>22529.089397059317</v>
      </c>
      <c r="R31" s="82">
        <v>10000</v>
      </c>
      <c r="S31" s="78">
        <v>99.99191846138461</v>
      </c>
      <c r="T31" s="78">
        <v>0</v>
      </c>
      <c r="U31" s="137">
        <f t="shared" si="8"/>
        <v>225272687</v>
      </c>
      <c r="V31" s="84">
        <v>0.0295</v>
      </c>
      <c r="W31" s="84">
        <f t="shared" si="9"/>
        <v>0.0295</v>
      </c>
      <c r="X31" s="78" t="s">
        <v>144</v>
      </c>
      <c r="Y31" s="49"/>
    </row>
    <row r="32" spans="1:25" ht="21">
      <c r="A32" s="78">
        <f t="shared" si="3"/>
        <v>30</v>
      </c>
      <c r="B32" s="78" t="s">
        <v>226</v>
      </c>
      <c r="C32" s="78" t="s">
        <v>227</v>
      </c>
      <c r="D32" s="78" t="s">
        <v>144</v>
      </c>
      <c r="E32" s="78"/>
      <c r="F32" s="78"/>
      <c r="G32" s="78" t="s">
        <v>145</v>
      </c>
      <c r="H32" s="78" t="s">
        <v>146</v>
      </c>
      <c r="I32" s="78" t="s">
        <v>147</v>
      </c>
      <c r="J32" s="78" t="s">
        <v>152</v>
      </c>
      <c r="K32" s="78" t="s">
        <v>149</v>
      </c>
      <c r="L32" s="79">
        <v>44140</v>
      </c>
      <c r="M32" s="80">
        <f t="shared" si="7"/>
        <v>1</v>
      </c>
      <c r="N32" s="79">
        <v>44140</v>
      </c>
      <c r="O32" s="79">
        <v>44139</v>
      </c>
      <c r="P32" s="79">
        <v>44139</v>
      </c>
      <c r="Q32" s="81">
        <v>1334.6629613026028</v>
      </c>
      <c r="R32" s="82">
        <v>10000</v>
      </c>
      <c r="S32" s="78">
        <v>99.99191846138463</v>
      </c>
      <c r="T32" s="78">
        <v>0</v>
      </c>
      <c r="U32" s="137">
        <f t="shared" si="8"/>
        <v>13345551</v>
      </c>
      <c r="V32" s="84">
        <v>0.0295</v>
      </c>
      <c r="W32" s="84">
        <f t="shared" si="9"/>
        <v>0.0295</v>
      </c>
      <c r="X32" s="78" t="s">
        <v>144</v>
      </c>
      <c r="Y32" s="49"/>
    </row>
    <row r="33" spans="1:25" ht="21">
      <c r="A33" s="78">
        <f t="shared" si="3"/>
        <v>31</v>
      </c>
      <c r="B33" s="78" t="s">
        <v>226</v>
      </c>
      <c r="C33" s="78" t="s">
        <v>227</v>
      </c>
      <c r="D33" s="78" t="s">
        <v>144</v>
      </c>
      <c r="E33" s="78"/>
      <c r="F33" s="78"/>
      <c r="G33" s="78" t="s">
        <v>145</v>
      </c>
      <c r="H33" s="78" t="s">
        <v>146</v>
      </c>
      <c r="I33" s="78" t="s">
        <v>147</v>
      </c>
      <c r="J33" s="78" t="s">
        <v>153</v>
      </c>
      <c r="K33" s="78" t="s">
        <v>149</v>
      </c>
      <c r="L33" s="79">
        <v>44140</v>
      </c>
      <c r="M33" s="80">
        <f t="shared" si="7"/>
        <v>1</v>
      </c>
      <c r="N33" s="79">
        <v>44140</v>
      </c>
      <c r="O33" s="79">
        <v>44139</v>
      </c>
      <c r="P33" s="79">
        <v>44139</v>
      </c>
      <c r="Q33" s="81">
        <v>766.199520710137</v>
      </c>
      <c r="R33" s="82">
        <v>10000</v>
      </c>
      <c r="S33" s="78">
        <v>99.99191846138463</v>
      </c>
      <c r="T33" s="78">
        <v>0</v>
      </c>
      <c r="U33" s="137">
        <f t="shared" si="8"/>
        <v>7661376</v>
      </c>
      <c r="V33" s="84">
        <v>0.0295</v>
      </c>
      <c r="W33" s="84">
        <f t="shared" si="9"/>
        <v>0.0295</v>
      </c>
      <c r="X33" s="78" t="s">
        <v>144</v>
      </c>
      <c r="Y33" s="49"/>
    </row>
    <row r="34" spans="1:25" ht="21">
      <c r="A34" s="78">
        <f t="shared" si="3"/>
        <v>32</v>
      </c>
      <c r="B34" s="78" t="s">
        <v>226</v>
      </c>
      <c r="C34" s="78" t="s">
        <v>227</v>
      </c>
      <c r="D34" s="78" t="s">
        <v>144</v>
      </c>
      <c r="E34" s="78"/>
      <c r="F34" s="78"/>
      <c r="G34" s="78" t="s">
        <v>145</v>
      </c>
      <c r="H34" s="78" t="s">
        <v>146</v>
      </c>
      <c r="I34" s="78" t="s">
        <v>147</v>
      </c>
      <c r="J34" s="78" t="s">
        <v>154</v>
      </c>
      <c r="K34" s="78" t="s">
        <v>149</v>
      </c>
      <c r="L34" s="79">
        <v>44140</v>
      </c>
      <c r="M34" s="80">
        <f t="shared" si="7"/>
        <v>1</v>
      </c>
      <c r="N34" s="79">
        <v>44140</v>
      </c>
      <c r="O34" s="79">
        <v>44139</v>
      </c>
      <c r="P34" s="79">
        <v>44139</v>
      </c>
      <c r="Q34" s="81">
        <v>53464.309438812736</v>
      </c>
      <c r="R34" s="82">
        <v>10000</v>
      </c>
      <c r="S34" s="78">
        <v>99.99191846138463</v>
      </c>
      <c r="T34" s="78">
        <v>0</v>
      </c>
      <c r="U34" s="137">
        <f t="shared" si="8"/>
        <v>534599886.99999994</v>
      </c>
      <c r="V34" s="84">
        <v>0.0295</v>
      </c>
      <c r="W34" s="84">
        <f t="shared" si="9"/>
        <v>0.0295</v>
      </c>
      <c r="X34" s="78" t="s">
        <v>144</v>
      </c>
      <c r="Y34" s="49"/>
    </row>
    <row r="35" spans="1:25" ht="21">
      <c r="A35" s="78">
        <f t="shared" si="3"/>
        <v>33</v>
      </c>
      <c r="B35" s="78" t="s">
        <v>226</v>
      </c>
      <c r="C35" s="78" t="s">
        <v>227</v>
      </c>
      <c r="D35" s="78" t="s">
        <v>144</v>
      </c>
      <c r="E35" s="78"/>
      <c r="F35" s="78"/>
      <c r="G35" s="78" t="s">
        <v>145</v>
      </c>
      <c r="H35" s="78" t="s">
        <v>146</v>
      </c>
      <c r="I35" s="78" t="s">
        <v>147</v>
      </c>
      <c r="J35" s="78" t="s">
        <v>155</v>
      </c>
      <c r="K35" s="78" t="s">
        <v>149</v>
      </c>
      <c r="L35" s="79">
        <v>44140</v>
      </c>
      <c r="M35" s="80">
        <f t="shared" si="7"/>
        <v>1</v>
      </c>
      <c r="N35" s="79">
        <v>44140</v>
      </c>
      <c r="O35" s="79">
        <v>44139</v>
      </c>
      <c r="P35" s="79">
        <v>44139</v>
      </c>
      <c r="Q35" s="81">
        <v>24716.456167949567</v>
      </c>
      <c r="R35" s="82">
        <v>10000</v>
      </c>
      <c r="S35" s="78">
        <v>99.99191846138463</v>
      </c>
      <c r="T35" s="78">
        <v>0</v>
      </c>
      <c r="U35" s="137">
        <f t="shared" si="8"/>
        <v>247144586.98000005</v>
      </c>
      <c r="V35" s="84">
        <v>0.0295</v>
      </c>
      <c r="W35" s="84">
        <f t="shared" si="9"/>
        <v>0.0295</v>
      </c>
      <c r="X35" s="78" t="s">
        <v>144</v>
      </c>
      <c r="Y35" s="49"/>
    </row>
    <row r="36" spans="1:25" ht="21">
      <c r="A36" s="78">
        <f t="shared" si="3"/>
        <v>34</v>
      </c>
      <c r="B36" s="78" t="s">
        <v>228</v>
      </c>
      <c r="C36" s="78" t="s">
        <v>229</v>
      </c>
      <c r="D36" s="78" t="s">
        <v>144</v>
      </c>
      <c r="E36" s="78"/>
      <c r="F36" s="78"/>
      <c r="G36" s="78" t="s">
        <v>145</v>
      </c>
      <c r="H36" s="78" t="s">
        <v>146</v>
      </c>
      <c r="I36" s="78" t="s">
        <v>147</v>
      </c>
      <c r="J36" s="78" t="s">
        <v>148</v>
      </c>
      <c r="K36" s="78" t="s">
        <v>149</v>
      </c>
      <c r="L36" s="79">
        <v>44141</v>
      </c>
      <c r="M36" s="80">
        <f>L36-O36</f>
        <v>1</v>
      </c>
      <c r="N36" s="79">
        <v>44141</v>
      </c>
      <c r="O36" s="79">
        <v>44140</v>
      </c>
      <c r="P36" s="79">
        <v>44140</v>
      </c>
      <c r="Q36" s="81">
        <v>186692.6620395748</v>
      </c>
      <c r="R36" s="82">
        <v>10000</v>
      </c>
      <c r="S36" s="78">
        <v>99.99191846138463</v>
      </c>
      <c r="T36" s="78">
        <v>0</v>
      </c>
      <c r="U36" s="137">
        <f>(Q36*R36*S36/100)+T36</f>
        <v>1866775744</v>
      </c>
      <c r="V36" s="84">
        <v>0.0295</v>
      </c>
      <c r="W36" s="84">
        <f>V36</f>
        <v>0.0295</v>
      </c>
      <c r="X36" s="78" t="s">
        <v>144</v>
      </c>
      <c r="Y36" s="49"/>
    </row>
    <row r="37" spans="1:25" ht="21">
      <c r="A37" s="78">
        <f t="shared" si="3"/>
        <v>35</v>
      </c>
      <c r="B37" s="78" t="s">
        <v>228</v>
      </c>
      <c r="C37" s="78" t="s">
        <v>229</v>
      </c>
      <c r="D37" s="78" t="s">
        <v>144</v>
      </c>
      <c r="E37" s="78"/>
      <c r="F37" s="78"/>
      <c r="G37" s="78" t="s">
        <v>145</v>
      </c>
      <c r="H37" s="78" t="s">
        <v>146</v>
      </c>
      <c r="I37" s="78" t="s">
        <v>147</v>
      </c>
      <c r="J37" s="78" t="s">
        <v>150</v>
      </c>
      <c r="K37" s="78" t="s">
        <v>149</v>
      </c>
      <c r="L37" s="79">
        <v>44141</v>
      </c>
      <c r="M37" s="80">
        <f aca="true" t="shared" si="10" ref="M37:M42">L37-O37</f>
        <v>1</v>
      </c>
      <c r="N37" s="79">
        <v>44141</v>
      </c>
      <c r="O37" s="79">
        <v>44140</v>
      </c>
      <c r="P37" s="79">
        <v>44140</v>
      </c>
      <c r="Q37" s="81">
        <v>22496.620473070685</v>
      </c>
      <c r="R37" s="82">
        <v>10000</v>
      </c>
      <c r="S37" s="78">
        <v>99.99191846138463</v>
      </c>
      <c r="T37" s="78">
        <v>0</v>
      </c>
      <c r="U37" s="137">
        <f aca="true" t="shared" si="11" ref="U37:U42">(Q37*R37*S37/100)+T37</f>
        <v>224948024</v>
      </c>
      <c r="V37" s="84">
        <v>0.0295</v>
      </c>
      <c r="W37" s="84">
        <f aca="true" t="shared" si="12" ref="W37:W42">V37</f>
        <v>0.0295</v>
      </c>
      <c r="X37" s="78" t="s">
        <v>144</v>
      </c>
      <c r="Y37" s="49"/>
    </row>
    <row r="38" spans="1:25" ht="21">
      <c r="A38" s="78">
        <f t="shared" si="3"/>
        <v>36</v>
      </c>
      <c r="B38" s="78" t="s">
        <v>228</v>
      </c>
      <c r="C38" s="78" t="s">
        <v>229</v>
      </c>
      <c r="D38" s="78" t="s">
        <v>144</v>
      </c>
      <c r="E38" s="78"/>
      <c r="F38" s="78"/>
      <c r="G38" s="78" t="s">
        <v>145</v>
      </c>
      <c r="H38" s="78" t="s">
        <v>146</v>
      </c>
      <c r="I38" s="78" t="s">
        <v>147</v>
      </c>
      <c r="J38" s="78" t="s">
        <v>151</v>
      </c>
      <c r="K38" s="78" t="s">
        <v>149</v>
      </c>
      <c r="L38" s="79">
        <v>44141</v>
      </c>
      <c r="M38" s="80">
        <f t="shared" si="10"/>
        <v>1</v>
      </c>
      <c r="N38" s="79">
        <v>44141</v>
      </c>
      <c r="O38" s="79">
        <v>44140</v>
      </c>
      <c r="P38" s="79">
        <v>44140</v>
      </c>
      <c r="Q38" s="81">
        <v>22529.089397059317</v>
      </c>
      <c r="R38" s="82">
        <v>10000</v>
      </c>
      <c r="S38" s="78">
        <v>99.99191846138461</v>
      </c>
      <c r="T38" s="78">
        <v>0</v>
      </c>
      <c r="U38" s="137">
        <f t="shared" si="11"/>
        <v>225272687</v>
      </c>
      <c r="V38" s="84">
        <v>0.0295</v>
      </c>
      <c r="W38" s="84">
        <f t="shared" si="12"/>
        <v>0.0295</v>
      </c>
      <c r="X38" s="78" t="s">
        <v>144</v>
      </c>
      <c r="Y38" s="49"/>
    </row>
    <row r="39" spans="1:25" ht="21">
      <c r="A39" s="78">
        <f t="shared" si="3"/>
        <v>37</v>
      </c>
      <c r="B39" s="78" t="s">
        <v>228</v>
      </c>
      <c r="C39" s="78" t="s">
        <v>229</v>
      </c>
      <c r="D39" s="78" t="s">
        <v>144</v>
      </c>
      <c r="E39" s="78"/>
      <c r="F39" s="78"/>
      <c r="G39" s="78" t="s">
        <v>145</v>
      </c>
      <c r="H39" s="78" t="s">
        <v>146</v>
      </c>
      <c r="I39" s="78" t="s">
        <v>147</v>
      </c>
      <c r="J39" s="78" t="s">
        <v>152</v>
      </c>
      <c r="K39" s="78" t="s">
        <v>149</v>
      </c>
      <c r="L39" s="79">
        <v>44141</v>
      </c>
      <c r="M39" s="80">
        <f t="shared" si="10"/>
        <v>1</v>
      </c>
      <c r="N39" s="79">
        <v>44141</v>
      </c>
      <c r="O39" s="79">
        <v>44140</v>
      </c>
      <c r="P39" s="79">
        <v>44140</v>
      </c>
      <c r="Q39" s="81">
        <v>1334.6629613026028</v>
      </c>
      <c r="R39" s="82">
        <v>10000</v>
      </c>
      <c r="S39" s="78">
        <v>99.99191846138463</v>
      </c>
      <c r="T39" s="78">
        <v>0</v>
      </c>
      <c r="U39" s="137">
        <f t="shared" si="11"/>
        <v>13345551</v>
      </c>
      <c r="V39" s="84">
        <v>0.0295</v>
      </c>
      <c r="W39" s="84">
        <f t="shared" si="12"/>
        <v>0.0295</v>
      </c>
      <c r="X39" s="78" t="s">
        <v>144</v>
      </c>
      <c r="Y39" s="49"/>
    </row>
    <row r="40" spans="1:25" ht="21">
      <c r="A40" s="78">
        <f t="shared" si="3"/>
        <v>38</v>
      </c>
      <c r="B40" s="78" t="s">
        <v>228</v>
      </c>
      <c r="C40" s="78" t="s">
        <v>229</v>
      </c>
      <c r="D40" s="78" t="s">
        <v>144</v>
      </c>
      <c r="E40" s="78"/>
      <c r="F40" s="78"/>
      <c r="G40" s="78" t="s">
        <v>145</v>
      </c>
      <c r="H40" s="78" t="s">
        <v>146</v>
      </c>
      <c r="I40" s="78" t="s">
        <v>147</v>
      </c>
      <c r="J40" s="78" t="s">
        <v>153</v>
      </c>
      <c r="K40" s="78" t="s">
        <v>149</v>
      </c>
      <c r="L40" s="79">
        <v>44141</v>
      </c>
      <c r="M40" s="80">
        <f t="shared" si="10"/>
        <v>1</v>
      </c>
      <c r="N40" s="79">
        <v>44141</v>
      </c>
      <c r="O40" s="79">
        <v>44140</v>
      </c>
      <c r="P40" s="79">
        <v>44140</v>
      </c>
      <c r="Q40" s="81">
        <v>766.199520710137</v>
      </c>
      <c r="R40" s="82">
        <v>10000</v>
      </c>
      <c r="S40" s="78">
        <v>99.99191846138463</v>
      </c>
      <c r="T40" s="78">
        <v>0</v>
      </c>
      <c r="U40" s="137">
        <f t="shared" si="11"/>
        <v>7661376</v>
      </c>
      <c r="V40" s="84">
        <v>0.0295</v>
      </c>
      <c r="W40" s="84">
        <f t="shared" si="12"/>
        <v>0.0295</v>
      </c>
      <c r="X40" s="78" t="s">
        <v>144</v>
      </c>
      <c r="Y40" s="49"/>
    </row>
    <row r="41" spans="1:25" ht="21">
      <c r="A41" s="78">
        <f t="shared" si="3"/>
        <v>39</v>
      </c>
      <c r="B41" s="78" t="s">
        <v>228</v>
      </c>
      <c r="C41" s="78" t="s">
        <v>229</v>
      </c>
      <c r="D41" s="78" t="s">
        <v>144</v>
      </c>
      <c r="E41" s="78"/>
      <c r="F41" s="78"/>
      <c r="G41" s="78" t="s">
        <v>145</v>
      </c>
      <c r="H41" s="78" t="s">
        <v>146</v>
      </c>
      <c r="I41" s="78" t="s">
        <v>147</v>
      </c>
      <c r="J41" s="78" t="s">
        <v>154</v>
      </c>
      <c r="K41" s="78" t="s">
        <v>149</v>
      </c>
      <c r="L41" s="79">
        <v>44141</v>
      </c>
      <c r="M41" s="80">
        <f t="shared" si="10"/>
        <v>1</v>
      </c>
      <c r="N41" s="79">
        <v>44141</v>
      </c>
      <c r="O41" s="79">
        <v>44140</v>
      </c>
      <c r="P41" s="79">
        <v>44140</v>
      </c>
      <c r="Q41" s="81">
        <v>53464.309438812736</v>
      </c>
      <c r="R41" s="82">
        <v>10000</v>
      </c>
      <c r="S41" s="78">
        <v>99.99191846138463</v>
      </c>
      <c r="T41" s="78">
        <v>0</v>
      </c>
      <c r="U41" s="137">
        <f t="shared" si="11"/>
        <v>534599886.99999994</v>
      </c>
      <c r="V41" s="84">
        <v>0.0295</v>
      </c>
      <c r="W41" s="84">
        <f t="shared" si="12"/>
        <v>0.0295</v>
      </c>
      <c r="X41" s="78" t="s">
        <v>144</v>
      </c>
      <c r="Y41" s="49"/>
    </row>
    <row r="42" spans="1:25" ht="21">
      <c r="A42" s="78">
        <f t="shared" si="3"/>
        <v>40</v>
      </c>
      <c r="B42" s="78" t="s">
        <v>228</v>
      </c>
      <c r="C42" s="78" t="s">
        <v>229</v>
      </c>
      <c r="D42" s="78" t="s">
        <v>144</v>
      </c>
      <c r="E42" s="78"/>
      <c r="F42" s="78"/>
      <c r="G42" s="78" t="s">
        <v>145</v>
      </c>
      <c r="H42" s="78" t="s">
        <v>146</v>
      </c>
      <c r="I42" s="78" t="s">
        <v>147</v>
      </c>
      <c r="J42" s="78" t="s">
        <v>155</v>
      </c>
      <c r="K42" s="78" t="s">
        <v>149</v>
      </c>
      <c r="L42" s="79">
        <v>44141</v>
      </c>
      <c r="M42" s="80">
        <f t="shared" si="10"/>
        <v>1</v>
      </c>
      <c r="N42" s="79">
        <v>44141</v>
      </c>
      <c r="O42" s="79">
        <v>44140</v>
      </c>
      <c r="P42" s="79">
        <v>44140</v>
      </c>
      <c r="Q42" s="81">
        <v>24716.456167949567</v>
      </c>
      <c r="R42" s="82">
        <v>10000</v>
      </c>
      <c r="S42" s="78">
        <v>99.99191846138463</v>
      </c>
      <c r="T42" s="78">
        <v>0</v>
      </c>
      <c r="U42" s="137">
        <f t="shared" si="11"/>
        <v>247144586.98000005</v>
      </c>
      <c r="V42" s="84">
        <v>0.0295</v>
      </c>
      <c r="W42" s="84">
        <f t="shared" si="12"/>
        <v>0.0295</v>
      </c>
      <c r="X42" s="78" t="s">
        <v>144</v>
      </c>
      <c r="Y42" s="49"/>
    </row>
    <row r="43" spans="1:25" ht="21">
      <c r="A43" s="78">
        <f t="shared" si="3"/>
        <v>41</v>
      </c>
      <c r="B43" s="78" t="s">
        <v>230</v>
      </c>
      <c r="C43" s="78" t="s">
        <v>231</v>
      </c>
      <c r="D43" s="78" t="s">
        <v>144</v>
      </c>
      <c r="E43" s="78"/>
      <c r="F43" s="78"/>
      <c r="G43" s="78" t="s">
        <v>145</v>
      </c>
      <c r="H43" s="78" t="s">
        <v>146</v>
      </c>
      <c r="I43" s="78" t="s">
        <v>147</v>
      </c>
      <c r="J43" s="78" t="s">
        <v>148</v>
      </c>
      <c r="K43" s="78" t="s">
        <v>149</v>
      </c>
      <c r="L43" s="79">
        <v>44144</v>
      </c>
      <c r="M43" s="80">
        <f>L43-O43</f>
        <v>3</v>
      </c>
      <c r="N43" s="79">
        <v>44144</v>
      </c>
      <c r="O43" s="79">
        <v>44141</v>
      </c>
      <c r="P43" s="79">
        <v>44141</v>
      </c>
      <c r="Q43" s="81">
        <v>186692.6619755244</v>
      </c>
      <c r="R43" s="82">
        <v>10000</v>
      </c>
      <c r="S43" s="78">
        <v>99.97567715032618</v>
      </c>
      <c r="T43" s="78">
        <v>0</v>
      </c>
      <c r="U43" s="137">
        <f>(Q43*R43*S43/100)+T43</f>
        <v>1866472530</v>
      </c>
      <c r="V43" s="84">
        <v>0.0296</v>
      </c>
      <c r="W43" s="84">
        <f>V43</f>
        <v>0.0296</v>
      </c>
      <c r="X43" s="78" t="s">
        <v>144</v>
      </c>
      <c r="Y43" s="49"/>
    </row>
    <row r="44" spans="1:25" ht="21">
      <c r="A44" s="78">
        <f t="shared" si="3"/>
        <v>42</v>
      </c>
      <c r="B44" s="78" t="s">
        <v>230</v>
      </c>
      <c r="C44" s="78" t="s">
        <v>231</v>
      </c>
      <c r="D44" s="78" t="s">
        <v>144</v>
      </c>
      <c r="E44" s="78"/>
      <c r="F44" s="78"/>
      <c r="G44" s="78" t="s">
        <v>145</v>
      </c>
      <c r="H44" s="78" t="s">
        <v>146</v>
      </c>
      <c r="I44" s="78" t="s">
        <v>147</v>
      </c>
      <c r="J44" s="78" t="s">
        <v>150</v>
      </c>
      <c r="K44" s="78" t="s">
        <v>149</v>
      </c>
      <c r="L44" s="79">
        <v>44144</v>
      </c>
      <c r="M44" s="80">
        <f aca="true" t="shared" si="13" ref="M44:M49">L44-O44</f>
        <v>3</v>
      </c>
      <c r="N44" s="79">
        <v>44144</v>
      </c>
      <c r="O44" s="79">
        <v>44141</v>
      </c>
      <c r="P44" s="79">
        <v>44141</v>
      </c>
      <c r="Q44" s="81">
        <v>22496.620519190576</v>
      </c>
      <c r="R44" s="82">
        <v>10000</v>
      </c>
      <c r="S44" s="78">
        <v>99.97567715032618</v>
      </c>
      <c r="T44" s="78">
        <v>0</v>
      </c>
      <c r="U44" s="137">
        <f aca="true" t="shared" si="14" ref="U44:U49">(Q44*R44*S44/100)+T44</f>
        <v>224911487.00000003</v>
      </c>
      <c r="V44" s="84">
        <v>0.0296</v>
      </c>
      <c r="W44" s="84">
        <f aca="true" t="shared" si="15" ref="W44:W49">V44</f>
        <v>0.0296</v>
      </c>
      <c r="X44" s="78" t="s">
        <v>144</v>
      </c>
      <c r="Y44" s="49"/>
    </row>
    <row r="45" spans="1:25" ht="21">
      <c r="A45" s="78">
        <f t="shared" si="3"/>
        <v>43</v>
      </c>
      <c r="B45" s="78" t="s">
        <v>230</v>
      </c>
      <c r="C45" s="78" t="s">
        <v>231</v>
      </c>
      <c r="D45" s="78" t="s">
        <v>144</v>
      </c>
      <c r="E45" s="78"/>
      <c r="F45" s="78"/>
      <c r="G45" s="78" t="s">
        <v>145</v>
      </c>
      <c r="H45" s="78" t="s">
        <v>146</v>
      </c>
      <c r="I45" s="78" t="s">
        <v>147</v>
      </c>
      <c r="J45" s="78" t="s">
        <v>151</v>
      </c>
      <c r="K45" s="78" t="s">
        <v>149</v>
      </c>
      <c r="L45" s="79">
        <v>44144</v>
      </c>
      <c r="M45" s="80">
        <f t="shared" si="13"/>
        <v>3</v>
      </c>
      <c r="N45" s="79">
        <v>44144</v>
      </c>
      <c r="O45" s="79">
        <v>44141</v>
      </c>
      <c r="P45" s="79">
        <v>44141</v>
      </c>
      <c r="Q45" s="81">
        <v>22529.08941655167</v>
      </c>
      <c r="R45" s="82">
        <v>10000</v>
      </c>
      <c r="S45" s="78">
        <v>99.97567715032618</v>
      </c>
      <c r="T45" s="78">
        <v>0</v>
      </c>
      <c r="U45" s="137">
        <f t="shared" si="14"/>
        <v>225236097</v>
      </c>
      <c r="V45" s="84">
        <v>0.0296</v>
      </c>
      <c r="W45" s="84">
        <f t="shared" si="15"/>
        <v>0.0296</v>
      </c>
      <c r="X45" s="78" t="s">
        <v>144</v>
      </c>
      <c r="Y45" s="49"/>
    </row>
    <row r="46" spans="1:25" ht="21">
      <c r="A46" s="78">
        <f t="shared" si="3"/>
        <v>44</v>
      </c>
      <c r="B46" s="78" t="s">
        <v>230</v>
      </c>
      <c r="C46" s="78" t="s">
        <v>231</v>
      </c>
      <c r="D46" s="78" t="s">
        <v>144</v>
      </c>
      <c r="E46" s="78"/>
      <c r="F46" s="78"/>
      <c r="G46" s="78" t="s">
        <v>145</v>
      </c>
      <c r="H46" s="78" t="s">
        <v>146</v>
      </c>
      <c r="I46" s="78" t="s">
        <v>147</v>
      </c>
      <c r="J46" s="78" t="s">
        <v>152</v>
      </c>
      <c r="K46" s="78" t="s">
        <v>149</v>
      </c>
      <c r="L46" s="79">
        <v>44144</v>
      </c>
      <c r="M46" s="80">
        <f t="shared" si="13"/>
        <v>3</v>
      </c>
      <c r="N46" s="79">
        <v>44144</v>
      </c>
      <c r="O46" s="79">
        <v>44141</v>
      </c>
      <c r="P46" s="79">
        <v>44141</v>
      </c>
      <c r="Q46" s="81">
        <v>1334.6630280819725</v>
      </c>
      <c r="R46" s="82">
        <v>10000</v>
      </c>
      <c r="S46" s="78">
        <v>99.97567715032618</v>
      </c>
      <c r="T46" s="78">
        <v>0</v>
      </c>
      <c r="U46" s="137">
        <f t="shared" si="14"/>
        <v>13343384</v>
      </c>
      <c r="V46" s="84">
        <v>0.0296</v>
      </c>
      <c r="W46" s="84">
        <f t="shared" si="15"/>
        <v>0.0296</v>
      </c>
      <c r="X46" s="78" t="s">
        <v>144</v>
      </c>
      <c r="Y46" s="49"/>
    </row>
    <row r="47" spans="1:25" ht="21">
      <c r="A47" s="78">
        <f t="shared" si="3"/>
        <v>45</v>
      </c>
      <c r="B47" s="78" t="s">
        <v>230</v>
      </c>
      <c r="C47" s="78" t="s">
        <v>231</v>
      </c>
      <c r="D47" s="78" t="s">
        <v>144</v>
      </c>
      <c r="E47" s="78"/>
      <c r="F47" s="78"/>
      <c r="G47" s="78" t="s">
        <v>145</v>
      </c>
      <c r="H47" s="78" t="s">
        <v>146</v>
      </c>
      <c r="I47" s="78" t="s">
        <v>147</v>
      </c>
      <c r="J47" s="78" t="s">
        <v>153</v>
      </c>
      <c r="K47" s="78" t="s">
        <v>149</v>
      </c>
      <c r="L47" s="79">
        <v>44144</v>
      </c>
      <c r="M47" s="80">
        <f t="shared" si="13"/>
        <v>3</v>
      </c>
      <c r="N47" s="79">
        <v>44144</v>
      </c>
      <c r="O47" s="79">
        <v>44141</v>
      </c>
      <c r="P47" s="79">
        <v>44141</v>
      </c>
      <c r="Q47" s="81">
        <v>766.1994615432328</v>
      </c>
      <c r="R47" s="82">
        <v>10000</v>
      </c>
      <c r="S47" s="78">
        <v>99.97567715032618</v>
      </c>
      <c r="T47" s="78">
        <v>0</v>
      </c>
      <c r="U47" s="137">
        <f t="shared" si="14"/>
        <v>7660131</v>
      </c>
      <c r="V47" s="84">
        <v>0.0296</v>
      </c>
      <c r="W47" s="84">
        <f t="shared" si="15"/>
        <v>0.0296</v>
      </c>
      <c r="X47" s="78" t="s">
        <v>144</v>
      </c>
      <c r="Y47" s="49"/>
    </row>
    <row r="48" spans="1:25" ht="21">
      <c r="A48" s="78">
        <f t="shared" si="3"/>
        <v>46</v>
      </c>
      <c r="B48" s="78" t="s">
        <v>230</v>
      </c>
      <c r="C48" s="78" t="s">
        <v>231</v>
      </c>
      <c r="D48" s="78" t="s">
        <v>144</v>
      </c>
      <c r="E48" s="78"/>
      <c r="F48" s="78"/>
      <c r="G48" s="78" t="s">
        <v>145</v>
      </c>
      <c r="H48" s="78" t="s">
        <v>146</v>
      </c>
      <c r="I48" s="78" t="s">
        <v>147</v>
      </c>
      <c r="J48" s="78" t="s">
        <v>154</v>
      </c>
      <c r="K48" s="78" t="s">
        <v>149</v>
      </c>
      <c r="L48" s="79">
        <v>44144</v>
      </c>
      <c r="M48" s="80">
        <f t="shared" si="13"/>
        <v>3</v>
      </c>
      <c r="N48" s="79">
        <v>44144</v>
      </c>
      <c r="O48" s="79">
        <v>44141</v>
      </c>
      <c r="P48" s="79">
        <v>44141</v>
      </c>
      <c r="Q48" s="81">
        <v>53464.30944361512</v>
      </c>
      <c r="R48" s="82">
        <v>10000</v>
      </c>
      <c r="S48" s="78">
        <v>99.97567715032618</v>
      </c>
      <c r="T48" s="78">
        <v>0</v>
      </c>
      <c r="U48" s="137">
        <f t="shared" si="14"/>
        <v>534513054</v>
      </c>
      <c r="V48" s="84">
        <v>0.0296</v>
      </c>
      <c r="W48" s="84">
        <f t="shared" si="15"/>
        <v>0.0296</v>
      </c>
      <c r="X48" s="78" t="s">
        <v>144</v>
      </c>
      <c r="Y48" s="49"/>
    </row>
    <row r="49" spans="1:25" ht="21">
      <c r="A49" s="78">
        <f t="shared" si="3"/>
        <v>47</v>
      </c>
      <c r="B49" s="78" t="s">
        <v>230</v>
      </c>
      <c r="C49" s="78" t="s">
        <v>231</v>
      </c>
      <c r="D49" s="78" t="s">
        <v>144</v>
      </c>
      <c r="E49" s="78"/>
      <c r="F49" s="78"/>
      <c r="G49" s="78" t="s">
        <v>145</v>
      </c>
      <c r="H49" s="78" t="s">
        <v>146</v>
      </c>
      <c r="I49" s="78" t="s">
        <v>147</v>
      </c>
      <c r="J49" s="78" t="s">
        <v>155</v>
      </c>
      <c r="K49" s="78" t="s">
        <v>149</v>
      </c>
      <c r="L49" s="79">
        <v>44144</v>
      </c>
      <c r="M49" s="80">
        <f t="shared" si="13"/>
        <v>3</v>
      </c>
      <c r="N49" s="79">
        <v>44144</v>
      </c>
      <c r="O49" s="79">
        <v>44141</v>
      </c>
      <c r="P49" s="79">
        <v>44141</v>
      </c>
      <c r="Q49" s="81">
        <v>24716.456154475145</v>
      </c>
      <c r="R49" s="82">
        <v>10000</v>
      </c>
      <c r="S49" s="78">
        <v>99.97567715032615</v>
      </c>
      <c r="T49" s="78">
        <v>0</v>
      </c>
      <c r="U49" s="137">
        <f t="shared" si="14"/>
        <v>247104444.0799999</v>
      </c>
      <c r="V49" s="84">
        <v>0.0296</v>
      </c>
      <c r="W49" s="84">
        <f t="shared" si="15"/>
        <v>0.0296</v>
      </c>
      <c r="X49" s="78" t="s">
        <v>144</v>
      </c>
      <c r="Y49" s="49"/>
    </row>
    <row r="50" spans="1:25" ht="21">
      <c r="A50" s="78">
        <f t="shared" si="3"/>
        <v>48</v>
      </c>
      <c r="B50" s="78" t="s">
        <v>232</v>
      </c>
      <c r="C50" s="78" t="s">
        <v>233</v>
      </c>
      <c r="D50" s="78" t="s">
        <v>144</v>
      </c>
      <c r="E50" s="78"/>
      <c r="F50" s="78"/>
      <c r="G50" s="78" t="s">
        <v>145</v>
      </c>
      <c r="H50" s="78" t="s">
        <v>146</v>
      </c>
      <c r="I50" s="78" t="s">
        <v>147</v>
      </c>
      <c r="J50" s="78" t="s">
        <v>148</v>
      </c>
      <c r="K50" s="78" t="s">
        <v>149</v>
      </c>
      <c r="L50" s="79">
        <v>44145</v>
      </c>
      <c r="M50" s="80">
        <f>L50-O50</f>
        <v>1</v>
      </c>
      <c r="N50" s="79">
        <v>44145</v>
      </c>
      <c r="O50" s="79">
        <v>44144</v>
      </c>
      <c r="P50" s="79">
        <v>44144</v>
      </c>
      <c r="Q50" s="81">
        <v>186692.66202033253</v>
      </c>
      <c r="R50" s="82">
        <v>10000</v>
      </c>
      <c r="S50" s="78">
        <v>99.99186367575021</v>
      </c>
      <c r="T50" s="78">
        <v>0</v>
      </c>
      <c r="U50" s="137">
        <f>(Q50*R50*S50/100)+T50</f>
        <v>1866774721</v>
      </c>
      <c r="V50" s="84">
        <v>0.0297</v>
      </c>
      <c r="W50" s="84">
        <f>V50</f>
        <v>0.0297</v>
      </c>
      <c r="X50" s="78" t="s">
        <v>144</v>
      </c>
      <c r="Y50" s="49"/>
    </row>
    <row r="51" spans="1:25" ht="21">
      <c r="A51" s="78">
        <f t="shared" si="3"/>
        <v>49</v>
      </c>
      <c r="B51" s="78" t="s">
        <v>232</v>
      </c>
      <c r="C51" s="78" t="s">
        <v>233</v>
      </c>
      <c r="D51" s="78" t="s">
        <v>144</v>
      </c>
      <c r="E51" s="78"/>
      <c r="F51" s="78"/>
      <c r="G51" s="78" t="s">
        <v>145</v>
      </c>
      <c r="H51" s="78" t="s">
        <v>146</v>
      </c>
      <c r="I51" s="78" t="s">
        <v>147</v>
      </c>
      <c r="J51" s="78" t="s">
        <v>150</v>
      </c>
      <c r="K51" s="78" t="s">
        <v>149</v>
      </c>
      <c r="L51" s="79">
        <v>44145</v>
      </c>
      <c r="M51" s="80">
        <f aca="true" t="shared" si="16" ref="M51:M56">L51-O51</f>
        <v>1</v>
      </c>
      <c r="N51" s="79">
        <v>44145</v>
      </c>
      <c r="O51" s="79">
        <v>44144</v>
      </c>
      <c r="P51" s="79">
        <v>44144</v>
      </c>
      <c r="Q51" s="81">
        <v>22496.62049798896</v>
      </c>
      <c r="R51" s="82">
        <v>10000</v>
      </c>
      <c r="S51" s="78">
        <v>99.99186367575022</v>
      </c>
      <c r="T51" s="78">
        <v>0</v>
      </c>
      <c r="U51" s="137">
        <f aca="true" t="shared" si="17" ref="U51:U56">(Q51*R51*S51/100)+T51</f>
        <v>224947901.00000003</v>
      </c>
      <c r="V51" s="84">
        <v>0.0297</v>
      </c>
      <c r="W51" s="84">
        <f aca="true" t="shared" si="18" ref="W51:W56">V51</f>
        <v>0.0297</v>
      </c>
      <c r="X51" s="78" t="s">
        <v>144</v>
      </c>
      <c r="Y51" s="49"/>
    </row>
    <row r="52" spans="1:25" ht="21">
      <c r="A52" s="78">
        <f t="shared" si="3"/>
        <v>50</v>
      </c>
      <c r="B52" s="78" t="s">
        <v>232</v>
      </c>
      <c r="C52" s="78" t="s">
        <v>233</v>
      </c>
      <c r="D52" s="78" t="s">
        <v>144</v>
      </c>
      <c r="E52" s="78"/>
      <c r="F52" s="78"/>
      <c r="G52" s="78" t="s">
        <v>145</v>
      </c>
      <c r="H52" s="78" t="s">
        <v>146</v>
      </c>
      <c r="I52" s="78" t="s">
        <v>147</v>
      </c>
      <c r="J52" s="78" t="s">
        <v>151</v>
      </c>
      <c r="K52" s="78" t="s">
        <v>149</v>
      </c>
      <c r="L52" s="79">
        <v>44145</v>
      </c>
      <c r="M52" s="80">
        <f t="shared" si="16"/>
        <v>1</v>
      </c>
      <c r="N52" s="79">
        <v>44145</v>
      </c>
      <c r="O52" s="79">
        <v>44144</v>
      </c>
      <c r="P52" s="79">
        <v>44144</v>
      </c>
      <c r="Q52" s="81">
        <v>22529.089439767344</v>
      </c>
      <c r="R52" s="82">
        <v>10000</v>
      </c>
      <c r="S52" s="78">
        <v>99.99186367575021</v>
      </c>
      <c r="T52" s="78">
        <v>0</v>
      </c>
      <c r="U52" s="137">
        <f t="shared" si="17"/>
        <v>225272564</v>
      </c>
      <c r="V52" s="84">
        <v>0.0297</v>
      </c>
      <c r="W52" s="84">
        <f t="shared" si="18"/>
        <v>0.0297</v>
      </c>
      <c r="X52" s="78" t="s">
        <v>144</v>
      </c>
      <c r="Y52" s="49"/>
    </row>
    <row r="53" spans="1:25" ht="21">
      <c r="A53" s="78">
        <f t="shared" si="3"/>
        <v>51</v>
      </c>
      <c r="B53" s="78" t="s">
        <v>232</v>
      </c>
      <c r="C53" s="78" t="s">
        <v>233</v>
      </c>
      <c r="D53" s="78" t="s">
        <v>144</v>
      </c>
      <c r="E53" s="78"/>
      <c r="F53" s="78"/>
      <c r="G53" s="78" t="s">
        <v>145</v>
      </c>
      <c r="H53" s="78" t="s">
        <v>146</v>
      </c>
      <c r="I53" s="78" t="s">
        <v>147</v>
      </c>
      <c r="J53" s="78" t="s">
        <v>152</v>
      </c>
      <c r="K53" s="78" t="s">
        <v>149</v>
      </c>
      <c r="L53" s="79">
        <v>44145</v>
      </c>
      <c r="M53" s="80">
        <f t="shared" si="16"/>
        <v>1</v>
      </c>
      <c r="N53" s="79">
        <v>44145</v>
      </c>
      <c r="O53" s="79">
        <v>44144</v>
      </c>
      <c r="P53" s="79">
        <v>44144</v>
      </c>
      <c r="Q53" s="81">
        <v>1334.6629925087125</v>
      </c>
      <c r="R53" s="82">
        <v>10000</v>
      </c>
      <c r="S53" s="78">
        <v>99.99186367575021</v>
      </c>
      <c r="T53" s="78">
        <v>0</v>
      </c>
      <c r="U53" s="137">
        <f t="shared" si="17"/>
        <v>13345544</v>
      </c>
      <c r="V53" s="84">
        <v>0.0297</v>
      </c>
      <c r="W53" s="84">
        <f t="shared" si="18"/>
        <v>0.0297</v>
      </c>
      <c r="X53" s="78" t="s">
        <v>144</v>
      </c>
      <c r="Y53" s="49"/>
    </row>
    <row r="54" spans="1:25" ht="21">
      <c r="A54" s="78">
        <f t="shared" si="3"/>
        <v>52</v>
      </c>
      <c r="B54" s="78" t="s">
        <v>232</v>
      </c>
      <c r="C54" s="78" t="s">
        <v>233</v>
      </c>
      <c r="D54" s="78" t="s">
        <v>144</v>
      </c>
      <c r="E54" s="78"/>
      <c r="F54" s="78"/>
      <c r="G54" s="78" t="s">
        <v>145</v>
      </c>
      <c r="H54" s="78" t="s">
        <v>146</v>
      </c>
      <c r="I54" s="78" t="s">
        <v>147</v>
      </c>
      <c r="J54" s="78" t="s">
        <v>153</v>
      </c>
      <c r="K54" s="78" t="s">
        <v>149</v>
      </c>
      <c r="L54" s="79">
        <v>44145</v>
      </c>
      <c r="M54" s="80">
        <f t="shared" si="16"/>
        <v>1</v>
      </c>
      <c r="N54" s="79">
        <v>44145</v>
      </c>
      <c r="O54" s="79">
        <v>44144</v>
      </c>
      <c r="P54" s="79">
        <v>44144</v>
      </c>
      <c r="Q54" s="81">
        <v>766.1994404708768</v>
      </c>
      <c r="R54" s="82">
        <v>10000</v>
      </c>
      <c r="S54" s="78">
        <v>99.99186367575021</v>
      </c>
      <c r="T54" s="78">
        <v>0</v>
      </c>
      <c r="U54" s="137">
        <f t="shared" si="17"/>
        <v>7661371</v>
      </c>
      <c r="V54" s="84">
        <v>0.0297</v>
      </c>
      <c r="W54" s="84">
        <f t="shared" si="18"/>
        <v>0.0297</v>
      </c>
      <c r="X54" s="78" t="s">
        <v>144</v>
      </c>
      <c r="Y54" s="49"/>
    </row>
    <row r="55" spans="1:25" ht="21">
      <c r="A55" s="78">
        <f t="shared" si="3"/>
        <v>53</v>
      </c>
      <c r="B55" s="78" t="s">
        <v>232</v>
      </c>
      <c r="C55" s="78" t="s">
        <v>233</v>
      </c>
      <c r="D55" s="78" t="s">
        <v>144</v>
      </c>
      <c r="E55" s="78"/>
      <c r="F55" s="78"/>
      <c r="G55" s="78" t="s">
        <v>145</v>
      </c>
      <c r="H55" s="78" t="s">
        <v>146</v>
      </c>
      <c r="I55" s="78" t="s">
        <v>147</v>
      </c>
      <c r="J55" s="78" t="s">
        <v>154</v>
      </c>
      <c r="K55" s="78" t="s">
        <v>149</v>
      </c>
      <c r="L55" s="79">
        <v>44145</v>
      </c>
      <c r="M55" s="80">
        <f t="shared" si="16"/>
        <v>1</v>
      </c>
      <c r="N55" s="79">
        <v>44145</v>
      </c>
      <c r="O55" s="79">
        <v>44144</v>
      </c>
      <c r="P55" s="79">
        <v>44144</v>
      </c>
      <c r="Q55" s="81">
        <v>53464.30942957309</v>
      </c>
      <c r="R55" s="82">
        <v>10000</v>
      </c>
      <c r="S55" s="78">
        <v>99.99186367575022</v>
      </c>
      <c r="T55" s="78">
        <v>0</v>
      </c>
      <c r="U55" s="137">
        <f t="shared" si="17"/>
        <v>534599593.99999994</v>
      </c>
      <c r="V55" s="84">
        <v>0.0297</v>
      </c>
      <c r="W55" s="84">
        <f t="shared" si="18"/>
        <v>0.0297</v>
      </c>
      <c r="X55" s="78" t="s">
        <v>144</v>
      </c>
      <c r="Y55" s="49"/>
    </row>
    <row r="56" spans="1:25" ht="21">
      <c r="A56" s="78">
        <f t="shared" si="3"/>
        <v>54</v>
      </c>
      <c r="B56" s="78" t="s">
        <v>232</v>
      </c>
      <c r="C56" s="78" t="s">
        <v>233</v>
      </c>
      <c r="D56" s="78" t="s">
        <v>144</v>
      </c>
      <c r="E56" s="78"/>
      <c r="F56" s="78"/>
      <c r="G56" s="78" t="s">
        <v>145</v>
      </c>
      <c r="H56" s="78" t="s">
        <v>146</v>
      </c>
      <c r="I56" s="78" t="s">
        <v>147</v>
      </c>
      <c r="J56" s="78" t="s">
        <v>155</v>
      </c>
      <c r="K56" s="78" t="s">
        <v>149</v>
      </c>
      <c r="L56" s="79">
        <v>44145</v>
      </c>
      <c r="M56" s="80">
        <f t="shared" si="16"/>
        <v>1</v>
      </c>
      <c r="N56" s="79">
        <v>44145</v>
      </c>
      <c r="O56" s="79">
        <v>44144</v>
      </c>
      <c r="P56" s="79">
        <v>44144</v>
      </c>
      <c r="Q56" s="81">
        <v>24716.45617901776</v>
      </c>
      <c r="R56" s="82">
        <v>10000</v>
      </c>
      <c r="S56" s="78">
        <v>99.99186367575022</v>
      </c>
      <c r="T56" s="78">
        <v>0</v>
      </c>
      <c r="U56" s="137">
        <f t="shared" si="17"/>
        <v>247144451.6799998</v>
      </c>
      <c r="V56" s="84">
        <v>0.0297</v>
      </c>
      <c r="W56" s="84">
        <f t="shared" si="18"/>
        <v>0.0297</v>
      </c>
      <c r="X56" s="78" t="s">
        <v>144</v>
      </c>
      <c r="Y56" s="49"/>
    </row>
    <row r="57" spans="1:25" ht="21">
      <c r="A57" s="78">
        <f t="shared" si="3"/>
        <v>55</v>
      </c>
      <c r="B57" s="78" t="s">
        <v>234</v>
      </c>
      <c r="C57" s="78" t="s">
        <v>235</v>
      </c>
      <c r="D57" s="78" t="s">
        <v>144</v>
      </c>
      <c r="E57" s="78"/>
      <c r="F57" s="78"/>
      <c r="G57" s="78" t="s">
        <v>145</v>
      </c>
      <c r="H57" s="78" t="s">
        <v>146</v>
      </c>
      <c r="I57" s="78" t="s">
        <v>147</v>
      </c>
      <c r="J57" s="78" t="s">
        <v>148</v>
      </c>
      <c r="K57" s="78" t="s">
        <v>149</v>
      </c>
      <c r="L57" s="79">
        <v>44146</v>
      </c>
      <c r="M57" s="80">
        <f>L57-O57</f>
        <v>1</v>
      </c>
      <c r="N57" s="79">
        <v>44146</v>
      </c>
      <c r="O57" s="79">
        <v>44145</v>
      </c>
      <c r="P57" s="79">
        <v>44145</v>
      </c>
      <c r="Q57" s="81">
        <v>161995.4090968904</v>
      </c>
      <c r="R57" s="82">
        <v>10000</v>
      </c>
      <c r="S57" s="78">
        <v>99.99178149741118</v>
      </c>
      <c r="T57" s="78">
        <v>0</v>
      </c>
      <c r="U57" s="137">
        <f>(Q57*R57*S57/100)+T57</f>
        <v>1619820955</v>
      </c>
      <c r="V57" s="84">
        <v>0.03</v>
      </c>
      <c r="W57" s="84">
        <f>V57</f>
        <v>0.03</v>
      </c>
      <c r="X57" s="78" t="s">
        <v>144</v>
      </c>
      <c r="Y57" s="49"/>
    </row>
    <row r="58" spans="1:25" ht="21">
      <c r="A58" s="78">
        <f t="shared" si="3"/>
        <v>56</v>
      </c>
      <c r="B58" s="78" t="s">
        <v>234</v>
      </c>
      <c r="C58" s="78" t="s">
        <v>235</v>
      </c>
      <c r="D58" s="78" t="s">
        <v>144</v>
      </c>
      <c r="E58" s="78"/>
      <c r="F58" s="78"/>
      <c r="G58" s="78" t="s">
        <v>145</v>
      </c>
      <c r="H58" s="78" t="s">
        <v>146</v>
      </c>
      <c r="I58" s="78" t="s">
        <v>147</v>
      </c>
      <c r="J58" s="78" t="s">
        <v>150</v>
      </c>
      <c r="K58" s="78" t="s">
        <v>149</v>
      </c>
      <c r="L58" s="79">
        <v>44146</v>
      </c>
      <c r="M58" s="80">
        <f aca="true" t="shared" si="19" ref="M58:M63">L58-O58</f>
        <v>1</v>
      </c>
      <c r="N58" s="79">
        <v>44146</v>
      </c>
      <c r="O58" s="79">
        <v>44145</v>
      </c>
      <c r="P58" s="79">
        <v>44145</v>
      </c>
      <c r="Q58" s="81">
        <v>22442.267818361644</v>
      </c>
      <c r="R58" s="82">
        <v>10000</v>
      </c>
      <c r="S58" s="78">
        <v>99.99178149741118</v>
      </c>
      <c r="T58" s="78">
        <v>0</v>
      </c>
      <c r="U58" s="137">
        <f aca="true" t="shared" si="20" ref="U58:U63">(Q58*R58*S58/100)+T58</f>
        <v>224404234.00000003</v>
      </c>
      <c r="V58" s="84">
        <v>0.03</v>
      </c>
      <c r="W58" s="84">
        <f aca="true" t="shared" si="21" ref="W58:W63">V58</f>
        <v>0.03</v>
      </c>
      <c r="X58" s="78" t="s">
        <v>144</v>
      </c>
      <c r="Y58" s="49"/>
    </row>
    <row r="59" spans="1:25" ht="21">
      <c r="A59" s="78">
        <f t="shared" si="3"/>
        <v>57</v>
      </c>
      <c r="B59" s="78" t="s">
        <v>234</v>
      </c>
      <c r="C59" s="78" t="s">
        <v>235</v>
      </c>
      <c r="D59" s="78" t="s">
        <v>144</v>
      </c>
      <c r="E59" s="78"/>
      <c r="F59" s="78"/>
      <c r="G59" s="78" t="s">
        <v>145</v>
      </c>
      <c r="H59" s="78" t="s">
        <v>146</v>
      </c>
      <c r="I59" s="78" t="s">
        <v>147</v>
      </c>
      <c r="J59" s="78" t="s">
        <v>151</v>
      </c>
      <c r="K59" s="78" t="s">
        <v>149</v>
      </c>
      <c r="L59" s="79">
        <v>44146</v>
      </c>
      <c r="M59" s="80">
        <f t="shared" si="19"/>
        <v>1</v>
      </c>
      <c r="N59" s="79">
        <v>44146</v>
      </c>
      <c r="O59" s="79">
        <v>44145</v>
      </c>
      <c r="P59" s="79">
        <v>44145</v>
      </c>
      <c r="Q59" s="81">
        <v>22474.65838038082</v>
      </c>
      <c r="R59" s="82">
        <v>10000</v>
      </c>
      <c r="S59" s="78">
        <v>99.99178149741118</v>
      </c>
      <c r="T59" s="78">
        <v>0</v>
      </c>
      <c r="U59" s="137">
        <f t="shared" si="20"/>
        <v>224728113</v>
      </c>
      <c r="V59" s="84">
        <v>0.03</v>
      </c>
      <c r="W59" s="84">
        <f t="shared" si="21"/>
        <v>0.03</v>
      </c>
      <c r="X59" s="78" t="s">
        <v>144</v>
      </c>
      <c r="Y59" s="49"/>
    </row>
    <row r="60" spans="1:25" ht="21">
      <c r="A60" s="78">
        <f t="shared" si="3"/>
        <v>58</v>
      </c>
      <c r="B60" s="78" t="s">
        <v>234</v>
      </c>
      <c r="C60" s="78" t="s">
        <v>235</v>
      </c>
      <c r="D60" s="78" t="s">
        <v>144</v>
      </c>
      <c r="E60" s="78"/>
      <c r="F60" s="78"/>
      <c r="G60" s="78" t="s">
        <v>145</v>
      </c>
      <c r="H60" s="78" t="s">
        <v>146</v>
      </c>
      <c r="I60" s="78" t="s">
        <v>147</v>
      </c>
      <c r="J60" s="78" t="s">
        <v>152</v>
      </c>
      <c r="K60" s="78" t="s">
        <v>149</v>
      </c>
      <c r="L60" s="79">
        <v>44146</v>
      </c>
      <c r="M60" s="80">
        <f t="shared" si="19"/>
        <v>1</v>
      </c>
      <c r="N60" s="79">
        <v>44146</v>
      </c>
      <c r="O60" s="79">
        <v>44145</v>
      </c>
      <c r="P60" s="79">
        <v>44145</v>
      </c>
      <c r="Q60" s="81">
        <v>1331.4384243013699</v>
      </c>
      <c r="R60" s="82">
        <v>10000</v>
      </c>
      <c r="S60" s="78">
        <v>99.99178149741118</v>
      </c>
      <c r="T60" s="78">
        <v>0</v>
      </c>
      <c r="U60" s="137">
        <f t="shared" si="20"/>
        <v>13313290.000000002</v>
      </c>
      <c r="V60" s="84">
        <v>0.03</v>
      </c>
      <c r="W60" s="84">
        <f t="shared" si="21"/>
        <v>0.03</v>
      </c>
      <c r="X60" s="78" t="s">
        <v>144</v>
      </c>
      <c r="Y60" s="49"/>
    </row>
    <row r="61" spans="1:25" ht="21">
      <c r="A61" s="78">
        <f t="shared" si="3"/>
        <v>59</v>
      </c>
      <c r="B61" s="78" t="s">
        <v>234</v>
      </c>
      <c r="C61" s="78" t="s">
        <v>235</v>
      </c>
      <c r="D61" s="78" t="s">
        <v>144</v>
      </c>
      <c r="E61" s="78"/>
      <c r="F61" s="78"/>
      <c r="G61" s="78" t="s">
        <v>145</v>
      </c>
      <c r="H61" s="78" t="s">
        <v>146</v>
      </c>
      <c r="I61" s="78" t="s">
        <v>147</v>
      </c>
      <c r="J61" s="78" t="s">
        <v>153</v>
      </c>
      <c r="K61" s="78" t="s">
        <v>149</v>
      </c>
      <c r="L61" s="79">
        <v>44146</v>
      </c>
      <c r="M61" s="80">
        <f t="shared" si="19"/>
        <v>1</v>
      </c>
      <c r="N61" s="79">
        <v>44146</v>
      </c>
      <c r="O61" s="79">
        <v>44145</v>
      </c>
      <c r="P61" s="79">
        <v>44145</v>
      </c>
      <c r="Q61" s="81">
        <v>764.3483179863014</v>
      </c>
      <c r="R61" s="82">
        <v>10000</v>
      </c>
      <c r="S61" s="78">
        <v>99.99178149741118</v>
      </c>
      <c r="T61" s="78">
        <v>0</v>
      </c>
      <c r="U61" s="137">
        <f t="shared" si="20"/>
        <v>7642855</v>
      </c>
      <c r="V61" s="84">
        <v>0.03</v>
      </c>
      <c r="W61" s="84">
        <f t="shared" si="21"/>
        <v>0.03</v>
      </c>
      <c r="X61" s="78" t="s">
        <v>144</v>
      </c>
      <c r="Y61" s="49"/>
    </row>
    <row r="62" spans="1:25" ht="21">
      <c r="A62" s="78">
        <f t="shared" si="3"/>
        <v>60</v>
      </c>
      <c r="B62" s="78" t="s">
        <v>234</v>
      </c>
      <c r="C62" s="78" t="s">
        <v>235</v>
      </c>
      <c r="D62" s="78" t="s">
        <v>144</v>
      </c>
      <c r="E62" s="78"/>
      <c r="F62" s="78"/>
      <c r="G62" s="78" t="s">
        <v>145</v>
      </c>
      <c r="H62" s="78" t="s">
        <v>146</v>
      </c>
      <c r="I62" s="78" t="s">
        <v>147</v>
      </c>
      <c r="J62" s="78" t="s">
        <v>154</v>
      </c>
      <c r="K62" s="78" t="s">
        <v>149</v>
      </c>
      <c r="L62" s="79">
        <v>44146</v>
      </c>
      <c r="M62" s="80">
        <f t="shared" si="19"/>
        <v>1</v>
      </c>
      <c r="N62" s="79">
        <v>44146</v>
      </c>
      <c r="O62" s="79">
        <v>44145</v>
      </c>
      <c r="P62" s="79">
        <v>44145</v>
      </c>
      <c r="Q62" s="81">
        <v>53335.13774967671</v>
      </c>
      <c r="R62" s="82">
        <v>10000</v>
      </c>
      <c r="S62" s="78">
        <v>99.99178149741118</v>
      </c>
      <c r="T62" s="78">
        <v>0</v>
      </c>
      <c r="U62" s="137">
        <f t="shared" si="20"/>
        <v>533307544</v>
      </c>
      <c r="V62" s="84">
        <v>0.03</v>
      </c>
      <c r="W62" s="84">
        <f t="shared" si="21"/>
        <v>0.03</v>
      </c>
      <c r="X62" s="78" t="s">
        <v>144</v>
      </c>
      <c r="Y62" s="49"/>
    </row>
    <row r="63" spans="1:25" ht="21">
      <c r="A63" s="78">
        <f t="shared" si="3"/>
        <v>61</v>
      </c>
      <c r="B63" s="78" t="s">
        <v>234</v>
      </c>
      <c r="C63" s="78" t="s">
        <v>235</v>
      </c>
      <c r="D63" s="78" t="s">
        <v>144</v>
      </c>
      <c r="E63" s="78"/>
      <c r="F63" s="78"/>
      <c r="G63" s="78" t="s">
        <v>145</v>
      </c>
      <c r="H63" s="78" t="s">
        <v>146</v>
      </c>
      <c r="I63" s="78" t="s">
        <v>147</v>
      </c>
      <c r="J63" s="78" t="s">
        <v>155</v>
      </c>
      <c r="K63" s="78" t="s">
        <v>149</v>
      </c>
      <c r="L63" s="79">
        <v>44146</v>
      </c>
      <c r="M63" s="80">
        <f t="shared" si="19"/>
        <v>1</v>
      </c>
      <c r="N63" s="79">
        <v>44146</v>
      </c>
      <c r="O63" s="79">
        <v>44145</v>
      </c>
      <c r="P63" s="79">
        <v>44145</v>
      </c>
      <c r="Q63" s="81">
        <v>24656.74021383277</v>
      </c>
      <c r="R63" s="82">
        <v>10000</v>
      </c>
      <c r="S63" s="78">
        <v>99.99178149741118</v>
      </c>
      <c r="T63" s="78">
        <v>0</v>
      </c>
      <c r="U63" s="137">
        <f t="shared" si="20"/>
        <v>246547137.9899998</v>
      </c>
      <c r="V63" s="84">
        <v>0.03</v>
      </c>
      <c r="W63" s="84">
        <f t="shared" si="21"/>
        <v>0.03</v>
      </c>
      <c r="X63" s="78" t="s">
        <v>144</v>
      </c>
      <c r="Y63" s="49"/>
    </row>
    <row r="64" spans="1:25" ht="21">
      <c r="A64" s="78">
        <f t="shared" si="3"/>
        <v>62</v>
      </c>
      <c r="B64" s="78" t="s">
        <v>236</v>
      </c>
      <c r="C64" s="78" t="s">
        <v>237</v>
      </c>
      <c r="D64" s="78" t="s">
        <v>144</v>
      </c>
      <c r="E64" s="78"/>
      <c r="F64" s="78"/>
      <c r="G64" s="78" t="s">
        <v>145</v>
      </c>
      <c r="H64" s="78" t="s">
        <v>146</v>
      </c>
      <c r="I64" s="78" t="s">
        <v>147</v>
      </c>
      <c r="J64" s="78" t="s">
        <v>148</v>
      </c>
      <c r="K64" s="78" t="s">
        <v>149</v>
      </c>
      <c r="L64" s="79">
        <v>44147</v>
      </c>
      <c r="M64" s="80">
        <f>L64-O64</f>
        <v>1</v>
      </c>
      <c r="N64" s="79">
        <v>44147</v>
      </c>
      <c r="O64" s="79">
        <v>44146</v>
      </c>
      <c r="P64" s="79">
        <v>44146</v>
      </c>
      <c r="Q64" s="81">
        <v>71998.95725316578</v>
      </c>
      <c r="R64" s="82">
        <v>10000</v>
      </c>
      <c r="S64" s="78">
        <v>99.99178149741118</v>
      </c>
      <c r="T64" s="78">
        <v>0</v>
      </c>
      <c r="U64" s="137">
        <f>(Q64*R64*S64/100)+T64</f>
        <v>719930400.1700002</v>
      </c>
      <c r="V64" s="84">
        <v>0.03</v>
      </c>
      <c r="W64" s="84">
        <f>V64</f>
        <v>0.03</v>
      </c>
      <c r="X64" s="78" t="s">
        <v>144</v>
      </c>
      <c r="Y64" s="49"/>
    </row>
    <row r="65" spans="1:25" ht="21">
      <c r="A65" s="78">
        <f t="shared" si="3"/>
        <v>63</v>
      </c>
      <c r="B65" s="78" t="s">
        <v>236</v>
      </c>
      <c r="C65" s="78" t="s">
        <v>237</v>
      </c>
      <c r="D65" s="78" t="s">
        <v>144</v>
      </c>
      <c r="E65" s="78"/>
      <c r="F65" s="78"/>
      <c r="G65" s="78" t="s">
        <v>145</v>
      </c>
      <c r="H65" s="78" t="s">
        <v>146</v>
      </c>
      <c r="I65" s="78" t="s">
        <v>147</v>
      </c>
      <c r="J65" s="78" t="s">
        <v>150</v>
      </c>
      <c r="K65" s="78" t="s">
        <v>149</v>
      </c>
      <c r="L65" s="79">
        <v>44147</v>
      </c>
      <c r="M65" s="80">
        <f aca="true" t="shared" si="22" ref="M65:M70">L65-O65</f>
        <v>1</v>
      </c>
      <c r="N65" s="79">
        <v>44147</v>
      </c>
      <c r="O65" s="79">
        <v>44146</v>
      </c>
      <c r="P65" s="79">
        <v>44146</v>
      </c>
      <c r="Q65" s="81">
        <v>22440.514374254795</v>
      </c>
      <c r="R65" s="82">
        <v>10000</v>
      </c>
      <c r="S65" s="78">
        <v>99.99178149741118</v>
      </c>
      <c r="T65" s="78">
        <v>0</v>
      </c>
      <c r="U65" s="137">
        <f aca="true" t="shared" si="23" ref="U65:U70">(Q65*R65*S65/100)+T65</f>
        <v>224386701.00000003</v>
      </c>
      <c r="V65" s="84">
        <v>0.03</v>
      </c>
      <c r="W65" s="84">
        <f aca="true" t="shared" si="24" ref="W65:W72">V65</f>
        <v>0.03</v>
      </c>
      <c r="X65" s="78" t="s">
        <v>144</v>
      </c>
      <c r="Y65" s="49"/>
    </row>
    <row r="66" spans="1:25" ht="21">
      <c r="A66" s="78">
        <f t="shared" si="3"/>
        <v>64</v>
      </c>
      <c r="B66" s="78" t="s">
        <v>236</v>
      </c>
      <c r="C66" s="78" t="s">
        <v>237</v>
      </c>
      <c r="D66" s="78" t="s">
        <v>144</v>
      </c>
      <c r="E66" s="78"/>
      <c r="F66" s="78"/>
      <c r="G66" s="78" t="s">
        <v>145</v>
      </c>
      <c r="H66" s="78" t="s">
        <v>146</v>
      </c>
      <c r="I66" s="78" t="s">
        <v>147</v>
      </c>
      <c r="J66" s="78" t="s">
        <v>151</v>
      </c>
      <c r="K66" s="78" t="s">
        <v>149</v>
      </c>
      <c r="L66" s="79">
        <v>44147</v>
      </c>
      <c r="M66" s="80">
        <f t="shared" si="22"/>
        <v>1</v>
      </c>
      <c r="N66" s="79">
        <v>44147</v>
      </c>
      <c r="O66" s="79">
        <v>44146</v>
      </c>
      <c r="P66" s="79">
        <v>44146</v>
      </c>
      <c r="Q66" s="81">
        <v>12560.528373349536</v>
      </c>
      <c r="R66" s="82">
        <v>10000</v>
      </c>
      <c r="S66" s="78">
        <v>99.99178149741118</v>
      </c>
      <c r="T66" s="78">
        <v>0</v>
      </c>
      <c r="U66" s="137">
        <f t="shared" si="23"/>
        <v>125594960.86000001</v>
      </c>
      <c r="V66" s="84">
        <v>0.03</v>
      </c>
      <c r="W66" s="84">
        <f t="shared" si="24"/>
        <v>0.03</v>
      </c>
      <c r="X66" s="78" t="s">
        <v>144</v>
      </c>
      <c r="Y66" s="49"/>
    </row>
    <row r="67" spans="1:25" ht="21">
      <c r="A67" s="78">
        <f t="shared" si="3"/>
        <v>65</v>
      </c>
      <c r="B67" s="78" t="s">
        <v>236</v>
      </c>
      <c r="C67" s="78" t="s">
        <v>237</v>
      </c>
      <c r="D67" s="78" t="s">
        <v>144</v>
      </c>
      <c r="E67" s="78"/>
      <c r="F67" s="78"/>
      <c r="G67" s="78" t="s">
        <v>145</v>
      </c>
      <c r="H67" s="78" t="s">
        <v>146</v>
      </c>
      <c r="I67" s="78" t="s">
        <v>147</v>
      </c>
      <c r="J67" s="78" t="s">
        <v>152</v>
      </c>
      <c r="K67" s="78" t="s">
        <v>149</v>
      </c>
      <c r="L67" s="79">
        <v>44147</v>
      </c>
      <c r="M67" s="80">
        <f t="shared" si="22"/>
        <v>1</v>
      </c>
      <c r="N67" s="79">
        <v>44147</v>
      </c>
      <c r="O67" s="79">
        <v>44146</v>
      </c>
      <c r="P67" s="79">
        <v>44146</v>
      </c>
      <c r="Q67" s="81">
        <v>1330.0918275347397</v>
      </c>
      <c r="R67" s="82">
        <v>10000</v>
      </c>
      <c r="S67" s="78">
        <v>99.99194585422435</v>
      </c>
      <c r="T67" s="78">
        <v>0</v>
      </c>
      <c r="U67" s="137">
        <f t="shared" si="23"/>
        <v>13299847</v>
      </c>
      <c r="V67" s="84">
        <v>0.0294</v>
      </c>
      <c r="W67" s="84">
        <f t="shared" si="24"/>
        <v>0.0294</v>
      </c>
      <c r="X67" s="78" t="s">
        <v>144</v>
      </c>
      <c r="Y67" s="49"/>
    </row>
    <row r="68" spans="1:25" ht="21">
      <c r="A68" s="78">
        <f t="shared" si="3"/>
        <v>66</v>
      </c>
      <c r="B68" s="78" t="s">
        <v>236</v>
      </c>
      <c r="C68" s="78" t="s">
        <v>237</v>
      </c>
      <c r="D68" s="78" t="s">
        <v>144</v>
      </c>
      <c r="E68" s="78"/>
      <c r="F68" s="78"/>
      <c r="G68" s="78" t="s">
        <v>145</v>
      </c>
      <c r="H68" s="78" t="s">
        <v>146</v>
      </c>
      <c r="I68" s="78" t="s">
        <v>147</v>
      </c>
      <c r="J68" s="78" t="s">
        <v>153</v>
      </c>
      <c r="K68" s="78" t="s">
        <v>149</v>
      </c>
      <c r="L68" s="79">
        <v>44147</v>
      </c>
      <c r="M68" s="80">
        <f t="shared" si="22"/>
        <v>1</v>
      </c>
      <c r="N68" s="79">
        <v>44147</v>
      </c>
      <c r="O68" s="79">
        <v>44146</v>
      </c>
      <c r="P68" s="79">
        <v>44146</v>
      </c>
      <c r="Q68" s="81">
        <v>763.2118701966027</v>
      </c>
      <c r="R68" s="82">
        <v>10000</v>
      </c>
      <c r="S68" s="78">
        <v>99.99194585422434</v>
      </c>
      <c r="T68" s="78">
        <v>0</v>
      </c>
      <c r="U68" s="137">
        <f t="shared" si="23"/>
        <v>7631503.999999999</v>
      </c>
      <c r="V68" s="84">
        <v>0.0294</v>
      </c>
      <c r="W68" s="84">
        <f t="shared" si="24"/>
        <v>0.0294</v>
      </c>
      <c r="X68" s="78" t="s">
        <v>144</v>
      </c>
      <c r="Y68" s="49"/>
    </row>
    <row r="69" spans="1:25" ht="21">
      <c r="A69" s="78">
        <f t="shared" si="3"/>
        <v>67</v>
      </c>
      <c r="B69" s="78" t="s">
        <v>236</v>
      </c>
      <c r="C69" s="78" t="s">
        <v>237</v>
      </c>
      <c r="D69" s="78" t="s">
        <v>144</v>
      </c>
      <c r="E69" s="78"/>
      <c r="F69" s="78"/>
      <c r="G69" s="78" t="s">
        <v>145</v>
      </c>
      <c r="H69" s="78" t="s">
        <v>146</v>
      </c>
      <c r="I69" s="78" t="s">
        <v>147</v>
      </c>
      <c r="J69" s="78" t="s">
        <v>154</v>
      </c>
      <c r="K69" s="78" t="s">
        <v>149</v>
      </c>
      <c r="L69" s="79">
        <v>44147</v>
      </c>
      <c r="M69" s="80">
        <f t="shared" si="22"/>
        <v>1</v>
      </c>
      <c r="N69" s="79">
        <v>44147</v>
      </c>
      <c r="O69" s="79">
        <v>44146</v>
      </c>
      <c r="P69" s="79">
        <v>44146</v>
      </c>
      <c r="Q69" s="81">
        <v>53336.05356350499</v>
      </c>
      <c r="R69" s="82">
        <v>10000</v>
      </c>
      <c r="S69" s="78">
        <v>99.99194585422434</v>
      </c>
      <c r="T69" s="78">
        <v>0</v>
      </c>
      <c r="U69" s="137">
        <f t="shared" si="23"/>
        <v>533317578</v>
      </c>
      <c r="V69" s="84">
        <v>0.0294</v>
      </c>
      <c r="W69" s="84">
        <f t="shared" si="24"/>
        <v>0.0294</v>
      </c>
      <c r="X69" s="78" t="s">
        <v>144</v>
      </c>
      <c r="Y69" s="49"/>
    </row>
    <row r="70" spans="1:25" ht="21">
      <c r="A70" s="78">
        <f t="shared" si="3"/>
        <v>68</v>
      </c>
      <c r="B70" s="78" t="s">
        <v>236</v>
      </c>
      <c r="C70" s="78" t="s">
        <v>237</v>
      </c>
      <c r="D70" s="78" t="s">
        <v>144</v>
      </c>
      <c r="E70" s="78"/>
      <c r="F70" s="78"/>
      <c r="G70" s="78" t="s">
        <v>145</v>
      </c>
      <c r="H70" s="78" t="s">
        <v>146</v>
      </c>
      <c r="I70" s="78" t="s">
        <v>147</v>
      </c>
      <c r="J70" s="78" t="s">
        <v>155</v>
      </c>
      <c r="K70" s="78" t="s">
        <v>149</v>
      </c>
      <c r="L70" s="79">
        <v>44147</v>
      </c>
      <c r="M70" s="80">
        <f t="shared" si="22"/>
        <v>1</v>
      </c>
      <c r="N70" s="79">
        <v>44147</v>
      </c>
      <c r="O70" s="79">
        <v>44146</v>
      </c>
      <c r="P70" s="79">
        <v>44146</v>
      </c>
      <c r="Q70" s="81">
        <v>24656.522872295343</v>
      </c>
      <c r="R70" s="82">
        <v>10000</v>
      </c>
      <c r="S70" s="78">
        <v>99.99194585422434</v>
      </c>
      <c r="T70" s="78">
        <v>0</v>
      </c>
      <c r="U70" s="137">
        <f t="shared" si="23"/>
        <v>246545370</v>
      </c>
      <c r="V70" s="84">
        <v>0.0294</v>
      </c>
      <c r="W70" s="84">
        <f t="shared" si="24"/>
        <v>0.0294</v>
      </c>
      <c r="X70" s="78" t="s">
        <v>144</v>
      </c>
      <c r="Y70" s="49"/>
    </row>
    <row r="71" spans="1:25" ht="21">
      <c r="A71" s="78">
        <f t="shared" si="3"/>
        <v>69</v>
      </c>
      <c r="B71" s="78" t="s">
        <v>236</v>
      </c>
      <c r="C71" s="78" t="s">
        <v>237</v>
      </c>
      <c r="D71" s="78" t="s">
        <v>144</v>
      </c>
      <c r="E71" s="78"/>
      <c r="F71" s="78"/>
      <c r="G71" s="78" t="s">
        <v>145</v>
      </c>
      <c r="H71" s="78" t="s">
        <v>146</v>
      </c>
      <c r="I71" s="78" t="s">
        <v>147</v>
      </c>
      <c r="J71" s="78" t="s">
        <v>148</v>
      </c>
      <c r="K71" s="78" t="s">
        <v>149</v>
      </c>
      <c r="L71" s="79">
        <v>44147</v>
      </c>
      <c r="M71" s="80">
        <f>L71-O71</f>
        <v>1</v>
      </c>
      <c r="N71" s="79">
        <v>44147</v>
      </c>
      <c r="O71" s="79">
        <v>44146</v>
      </c>
      <c r="P71" s="79">
        <v>44146</v>
      </c>
      <c r="Q71" s="81">
        <v>89999.99999984002</v>
      </c>
      <c r="R71" s="82">
        <v>10000</v>
      </c>
      <c r="S71" s="78">
        <v>99.99205542573331</v>
      </c>
      <c r="T71" s="78">
        <v>0</v>
      </c>
      <c r="U71" s="137">
        <f>(Q71*R71*S71/100)+T71</f>
        <v>899928498.8300002</v>
      </c>
      <c r="V71" s="84">
        <v>0.029</v>
      </c>
      <c r="W71" s="84">
        <f>V71</f>
        <v>0.029</v>
      </c>
      <c r="X71" s="78" t="s">
        <v>144</v>
      </c>
      <c r="Y71" s="49"/>
    </row>
    <row r="72" spans="1:25" ht="21">
      <c r="A72" s="78">
        <f t="shared" si="3"/>
        <v>70</v>
      </c>
      <c r="B72" s="78" t="s">
        <v>236</v>
      </c>
      <c r="C72" s="78" t="s">
        <v>237</v>
      </c>
      <c r="D72" s="78" t="s">
        <v>144</v>
      </c>
      <c r="E72" s="78"/>
      <c r="F72" s="78"/>
      <c r="G72" s="78" t="s">
        <v>145</v>
      </c>
      <c r="H72" s="78" t="s">
        <v>146</v>
      </c>
      <c r="I72" s="78" t="s">
        <v>147</v>
      </c>
      <c r="J72" s="78" t="s">
        <v>151</v>
      </c>
      <c r="K72" s="78" t="s">
        <v>149</v>
      </c>
      <c r="L72" s="79">
        <v>44147</v>
      </c>
      <c r="M72" s="80">
        <f>L72-O72</f>
        <v>1</v>
      </c>
      <c r="N72" s="79">
        <v>44147</v>
      </c>
      <c r="O72" s="79">
        <v>44146</v>
      </c>
      <c r="P72" s="79">
        <v>44146</v>
      </c>
      <c r="Q72" s="81">
        <v>9914.11986666644</v>
      </c>
      <c r="R72" s="82">
        <v>10000</v>
      </c>
      <c r="S72" s="78">
        <v>99.99194585422434</v>
      </c>
      <c r="T72" s="78">
        <v>0</v>
      </c>
      <c r="U72" s="137">
        <f>(Q72*R72*S72/100)+T72</f>
        <v>99133213.69000006</v>
      </c>
      <c r="V72" s="84">
        <v>0.0294</v>
      </c>
      <c r="W72" s="84">
        <f t="shared" si="24"/>
        <v>0.0294</v>
      </c>
      <c r="X72" s="78" t="s">
        <v>144</v>
      </c>
      <c r="Y72" s="49"/>
    </row>
    <row r="73" spans="1:25" ht="21">
      <c r="A73" s="78">
        <v>71</v>
      </c>
      <c r="B73" s="78" t="s">
        <v>238</v>
      </c>
      <c r="C73" s="78" t="s">
        <v>24</v>
      </c>
      <c r="D73" s="78" t="s">
        <v>185</v>
      </c>
      <c r="E73" s="78"/>
      <c r="F73" s="78"/>
      <c r="G73" s="78" t="s">
        <v>145</v>
      </c>
      <c r="H73" s="78" t="s">
        <v>146</v>
      </c>
      <c r="I73" s="78" t="s">
        <v>147</v>
      </c>
      <c r="J73" s="78" t="s">
        <v>148</v>
      </c>
      <c r="K73" s="78" t="s">
        <v>149</v>
      </c>
      <c r="L73" s="79">
        <v>44301</v>
      </c>
      <c r="M73" s="80">
        <f>L73-O73</f>
        <v>155</v>
      </c>
      <c r="N73" s="79">
        <v>44301</v>
      </c>
      <c r="O73" s="79">
        <v>44146</v>
      </c>
      <c r="P73" s="79">
        <v>44146</v>
      </c>
      <c r="Q73" s="81">
        <v>500</v>
      </c>
      <c r="R73" s="82">
        <v>486569.5</v>
      </c>
      <c r="S73" s="78">
        <v>100</v>
      </c>
      <c r="T73" s="78">
        <v>0</v>
      </c>
      <c r="U73" s="137">
        <f>(Q73*R73*S73/100)+T73</f>
        <v>243284750</v>
      </c>
      <c r="V73" s="84">
        <v>0.065</v>
      </c>
      <c r="W73" s="84">
        <v>0.065</v>
      </c>
      <c r="X73" s="78" t="s">
        <v>185</v>
      </c>
      <c r="Y73" s="49"/>
    </row>
    <row r="74" spans="1:25" ht="21">
      <c r="A74" s="78">
        <f>A73+1</f>
        <v>72</v>
      </c>
      <c r="B74" s="78" t="s">
        <v>239</v>
      </c>
      <c r="C74" s="78" t="s">
        <v>240</v>
      </c>
      <c r="D74" s="78" t="s">
        <v>144</v>
      </c>
      <c r="E74" s="78"/>
      <c r="F74" s="78"/>
      <c r="G74" s="78" t="s">
        <v>145</v>
      </c>
      <c r="H74" s="78" t="s">
        <v>146</v>
      </c>
      <c r="I74" s="78" t="s">
        <v>147</v>
      </c>
      <c r="J74" s="78" t="s">
        <v>148</v>
      </c>
      <c r="K74" s="78" t="s">
        <v>149</v>
      </c>
      <c r="L74" s="79">
        <v>44148</v>
      </c>
      <c r="M74" s="80">
        <f>L74-O74</f>
        <v>1</v>
      </c>
      <c r="N74" s="79">
        <v>44148</v>
      </c>
      <c r="O74" s="79">
        <v>44147</v>
      </c>
      <c r="P74" s="79">
        <v>44147</v>
      </c>
      <c r="Q74" s="81">
        <v>161998.95725795027</v>
      </c>
      <c r="R74" s="82">
        <v>10000</v>
      </c>
      <c r="S74" s="78">
        <v>99.99243892790571</v>
      </c>
      <c r="T74" s="78">
        <v>0</v>
      </c>
      <c r="U74" s="137">
        <f>(Q74*R74*S74/100)+T74</f>
        <v>1619867084</v>
      </c>
      <c r="V74" s="84">
        <v>0.0276</v>
      </c>
      <c r="W74" s="84">
        <f>V74</f>
        <v>0.0276</v>
      </c>
      <c r="X74" s="78" t="s">
        <v>144</v>
      </c>
      <c r="Y74" s="49"/>
    </row>
    <row r="75" spans="1:25" ht="21">
      <c r="A75" s="78">
        <f aca="true" t="shared" si="25" ref="A75:A87">A74+1</f>
        <v>73</v>
      </c>
      <c r="B75" s="78" t="s">
        <v>239</v>
      </c>
      <c r="C75" s="78" t="s">
        <v>240</v>
      </c>
      <c r="D75" s="78" t="s">
        <v>144</v>
      </c>
      <c r="E75" s="78"/>
      <c r="F75" s="78"/>
      <c r="G75" s="78" t="s">
        <v>145</v>
      </c>
      <c r="H75" s="78" t="s">
        <v>146</v>
      </c>
      <c r="I75" s="78" t="s">
        <v>147</v>
      </c>
      <c r="J75" s="78" t="s">
        <v>150</v>
      </c>
      <c r="K75" s="78" t="s">
        <v>149</v>
      </c>
      <c r="L75" s="79">
        <v>44148</v>
      </c>
      <c r="M75" s="80">
        <f aca="true" t="shared" si="26" ref="M75:M80">L75-O75</f>
        <v>1</v>
      </c>
      <c r="N75" s="79">
        <v>44148</v>
      </c>
      <c r="O75" s="79">
        <v>44147</v>
      </c>
      <c r="P75" s="79">
        <v>44147</v>
      </c>
      <c r="Q75" s="81">
        <v>22440.514243460275</v>
      </c>
      <c r="R75" s="82">
        <v>10000</v>
      </c>
      <c r="S75" s="78">
        <v>99.99243892790571</v>
      </c>
      <c r="T75" s="78">
        <v>0</v>
      </c>
      <c r="U75" s="137">
        <f aca="true" t="shared" si="27" ref="U75:U80">(Q75*R75*S75/100)+T75</f>
        <v>224388174.99999997</v>
      </c>
      <c r="V75" s="84">
        <v>0.0276</v>
      </c>
      <c r="W75" s="84">
        <f aca="true" t="shared" si="28" ref="W75:W80">V75</f>
        <v>0.0276</v>
      </c>
      <c r="X75" s="78" t="s">
        <v>144</v>
      </c>
      <c r="Y75" s="49"/>
    </row>
    <row r="76" spans="1:25" ht="21">
      <c r="A76" s="78">
        <f t="shared" si="25"/>
        <v>74</v>
      </c>
      <c r="B76" s="78" t="s">
        <v>239</v>
      </c>
      <c r="C76" s="78" t="s">
        <v>240</v>
      </c>
      <c r="D76" s="78" t="s">
        <v>144</v>
      </c>
      <c r="E76" s="78"/>
      <c r="F76" s="78"/>
      <c r="G76" s="78" t="s">
        <v>145</v>
      </c>
      <c r="H76" s="78" t="s">
        <v>146</v>
      </c>
      <c r="I76" s="78" t="s">
        <v>147</v>
      </c>
      <c r="J76" s="78" t="s">
        <v>151</v>
      </c>
      <c r="K76" s="78" t="s">
        <v>149</v>
      </c>
      <c r="L76" s="79">
        <v>44148</v>
      </c>
      <c r="M76" s="80">
        <f t="shared" si="26"/>
        <v>1</v>
      </c>
      <c r="N76" s="79">
        <v>44148</v>
      </c>
      <c r="O76" s="79">
        <v>44147</v>
      </c>
      <c r="P76" s="79">
        <v>44147</v>
      </c>
      <c r="Q76" s="81">
        <v>22474.64832436274</v>
      </c>
      <c r="R76" s="82">
        <v>10000</v>
      </c>
      <c r="S76" s="78">
        <v>99.99243892790571</v>
      </c>
      <c r="T76" s="78">
        <v>0</v>
      </c>
      <c r="U76" s="137">
        <f t="shared" si="27"/>
        <v>224729489.99999997</v>
      </c>
      <c r="V76" s="84">
        <v>0.0276</v>
      </c>
      <c r="W76" s="84">
        <f t="shared" si="28"/>
        <v>0.0276</v>
      </c>
      <c r="X76" s="78" t="s">
        <v>144</v>
      </c>
      <c r="Y76" s="49"/>
    </row>
    <row r="77" spans="1:25" ht="21">
      <c r="A77" s="78">
        <f t="shared" si="25"/>
        <v>75</v>
      </c>
      <c r="B77" s="78" t="s">
        <v>239</v>
      </c>
      <c r="C77" s="78" t="s">
        <v>240</v>
      </c>
      <c r="D77" s="78" t="s">
        <v>144</v>
      </c>
      <c r="E77" s="78"/>
      <c r="F77" s="78"/>
      <c r="G77" s="78" t="s">
        <v>145</v>
      </c>
      <c r="H77" s="78" t="s">
        <v>146</v>
      </c>
      <c r="I77" s="78" t="s">
        <v>147</v>
      </c>
      <c r="J77" s="78" t="s">
        <v>152</v>
      </c>
      <c r="K77" s="78" t="s">
        <v>149</v>
      </c>
      <c r="L77" s="79">
        <v>44148</v>
      </c>
      <c r="M77" s="80">
        <f t="shared" si="26"/>
        <v>1</v>
      </c>
      <c r="N77" s="79">
        <v>44148</v>
      </c>
      <c r="O77" s="79">
        <v>44147</v>
      </c>
      <c r="P77" s="79">
        <v>44147</v>
      </c>
      <c r="Q77" s="81">
        <v>1330.0918692051507</v>
      </c>
      <c r="R77" s="82">
        <v>10000</v>
      </c>
      <c r="S77" s="78">
        <v>99.99243892790574</v>
      </c>
      <c r="T77" s="78">
        <v>0</v>
      </c>
      <c r="U77" s="137">
        <f t="shared" si="27"/>
        <v>13299913.000000002</v>
      </c>
      <c r="V77" s="84">
        <v>0.0276</v>
      </c>
      <c r="W77" s="84">
        <f t="shared" si="28"/>
        <v>0.0276</v>
      </c>
      <c r="X77" s="78" t="s">
        <v>144</v>
      </c>
      <c r="Y77" s="49"/>
    </row>
    <row r="78" spans="1:25" ht="21">
      <c r="A78" s="78">
        <f t="shared" si="25"/>
        <v>76</v>
      </c>
      <c r="B78" s="78" t="s">
        <v>239</v>
      </c>
      <c r="C78" s="78" t="s">
        <v>240</v>
      </c>
      <c r="D78" s="78" t="s">
        <v>144</v>
      </c>
      <c r="E78" s="78"/>
      <c r="F78" s="78"/>
      <c r="G78" s="78" t="s">
        <v>145</v>
      </c>
      <c r="H78" s="78" t="s">
        <v>146</v>
      </c>
      <c r="I78" s="78" t="s">
        <v>147</v>
      </c>
      <c r="J78" s="78" t="s">
        <v>153</v>
      </c>
      <c r="K78" s="78" t="s">
        <v>149</v>
      </c>
      <c r="L78" s="79">
        <v>44148</v>
      </c>
      <c r="M78" s="80">
        <f t="shared" si="26"/>
        <v>1</v>
      </c>
      <c r="N78" s="79">
        <v>44148</v>
      </c>
      <c r="O78" s="79">
        <v>44147</v>
      </c>
      <c r="P78" s="79">
        <v>44147</v>
      </c>
      <c r="Q78" s="81">
        <v>763.2118069949589</v>
      </c>
      <c r="R78" s="82">
        <v>10000</v>
      </c>
      <c r="S78" s="78">
        <v>99.99243892790574</v>
      </c>
      <c r="T78" s="78">
        <v>0</v>
      </c>
      <c r="U78" s="137">
        <f t="shared" si="27"/>
        <v>7631541.000000001</v>
      </c>
      <c r="V78" s="84">
        <v>0.0276</v>
      </c>
      <c r="W78" s="84">
        <f t="shared" si="28"/>
        <v>0.0276</v>
      </c>
      <c r="X78" s="78" t="s">
        <v>144</v>
      </c>
      <c r="Y78" s="49"/>
    </row>
    <row r="79" spans="1:25" ht="21">
      <c r="A79" s="78">
        <f t="shared" si="25"/>
        <v>77</v>
      </c>
      <c r="B79" s="78" t="s">
        <v>239</v>
      </c>
      <c r="C79" s="78" t="s">
        <v>240</v>
      </c>
      <c r="D79" s="78" t="s">
        <v>144</v>
      </c>
      <c r="E79" s="78"/>
      <c r="F79" s="78"/>
      <c r="G79" s="78" t="s">
        <v>145</v>
      </c>
      <c r="H79" s="78" t="s">
        <v>146</v>
      </c>
      <c r="I79" s="78" t="s">
        <v>147</v>
      </c>
      <c r="J79" s="78" t="s">
        <v>154</v>
      </c>
      <c r="K79" s="78" t="s">
        <v>149</v>
      </c>
      <c r="L79" s="79">
        <v>44148</v>
      </c>
      <c r="M79" s="80">
        <f t="shared" si="26"/>
        <v>1</v>
      </c>
      <c r="N79" s="79">
        <v>44148</v>
      </c>
      <c r="O79" s="79">
        <v>44147</v>
      </c>
      <c r="P79" s="79">
        <v>44147</v>
      </c>
      <c r="Q79" s="81">
        <v>53336.05357746323</v>
      </c>
      <c r="R79" s="82">
        <v>10000</v>
      </c>
      <c r="S79" s="78">
        <v>99.99243892790574</v>
      </c>
      <c r="T79" s="78">
        <v>0</v>
      </c>
      <c r="U79" s="137">
        <f t="shared" si="27"/>
        <v>533320208</v>
      </c>
      <c r="V79" s="84">
        <v>0.0276</v>
      </c>
      <c r="W79" s="84">
        <f t="shared" si="28"/>
        <v>0.0276</v>
      </c>
      <c r="X79" s="78" t="s">
        <v>144</v>
      </c>
      <c r="Y79" s="49"/>
    </row>
    <row r="80" spans="1:25" ht="21">
      <c r="A80" s="78">
        <f t="shared" si="25"/>
        <v>78</v>
      </c>
      <c r="B80" s="78" t="s">
        <v>239</v>
      </c>
      <c r="C80" s="78" t="s">
        <v>240</v>
      </c>
      <c r="D80" s="78" t="s">
        <v>144</v>
      </c>
      <c r="E80" s="78"/>
      <c r="F80" s="78"/>
      <c r="G80" s="78" t="s">
        <v>145</v>
      </c>
      <c r="H80" s="78" t="s">
        <v>146</v>
      </c>
      <c r="I80" s="78" t="s">
        <v>147</v>
      </c>
      <c r="J80" s="78" t="s">
        <v>155</v>
      </c>
      <c r="K80" s="78" t="s">
        <v>149</v>
      </c>
      <c r="L80" s="79">
        <v>44148</v>
      </c>
      <c r="M80" s="80">
        <f t="shared" si="26"/>
        <v>1</v>
      </c>
      <c r="N80" s="79">
        <v>44148</v>
      </c>
      <c r="O80" s="79">
        <v>44147</v>
      </c>
      <c r="P80" s="79">
        <v>44147</v>
      </c>
      <c r="Q80" s="81">
        <v>24656.52292047396</v>
      </c>
      <c r="R80" s="82">
        <v>10000</v>
      </c>
      <c r="S80" s="78">
        <v>99.99243892790574</v>
      </c>
      <c r="T80" s="78">
        <v>0</v>
      </c>
      <c r="U80" s="137">
        <f t="shared" si="27"/>
        <v>246546586.23000005</v>
      </c>
      <c r="V80" s="84">
        <v>0.0276</v>
      </c>
      <c r="W80" s="84">
        <f t="shared" si="28"/>
        <v>0.0276</v>
      </c>
      <c r="X80" s="78" t="s">
        <v>144</v>
      </c>
      <c r="Y80" s="49"/>
    </row>
    <row r="81" spans="1:25" ht="21">
      <c r="A81" s="78">
        <f t="shared" si="25"/>
        <v>79</v>
      </c>
      <c r="B81" s="78" t="s">
        <v>241</v>
      </c>
      <c r="C81" s="78" t="s">
        <v>242</v>
      </c>
      <c r="D81" s="78" t="s">
        <v>144</v>
      </c>
      <c r="E81" s="78"/>
      <c r="F81" s="78"/>
      <c r="G81" s="78" t="s">
        <v>145</v>
      </c>
      <c r="H81" s="78" t="s">
        <v>146</v>
      </c>
      <c r="I81" s="78" t="s">
        <v>147</v>
      </c>
      <c r="J81" s="78" t="s">
        <v>148</v>
      </c>
      <c r="K81" s="78" t="s">
        <v>149</v>
      </c>
      <c r="L81" s="79">
        <v>44152</v>
      </c>
      <c r="M81" s="80">
        <f>L81-O81</f>
        <v>4</v>
      </c>
      <c r="N81" s="79">
        <v>44152</v>
      </c>
      <c r="O81" s="79">
        <v>44148</v>
      </c>
      <c r="P81" s="79">
        <v>44148</v>
      </c>
      <c r="Q81" s="81">
        <v>162170.1230210708</v>
      </c>
      <c r="R81" s="82">
        <v>10000</v>
      </c>
      <c r="S81" s="78">
        <v>99.9738150774756</v>
      </c>
      <c r="T81" s="78">
        <v>0</v>
      </c>
      <c r="U81" s="137">
        <f>(Q81*R81*S81/100)+T81</f>
        <v>1621276589</v>
      </c>
      <c r="V81" s="84">
        <v>0.0239</v>
      </c>
      <c r="W81" s="84">
        <f>V81</f>
        <v>0.0239</v>
      </c>
      <c r="X81" s="78" t="s">
        <v>144</v>
      </c>
      <c r="Y81" s="49"/>
    </row>
    <row r="82" spans="1:25" ht="21">
      <c r="A82" s="78">
        <f t="shared" si="25"/>
        <v>80</v>
      </c>
      <c r="B82" s="78" t="s">
        <v>241</v>
      </c>
      <c r="C82" s="78" t="s">
        <v>242</v>
      </c>
      <c r="D82" s="78" t="s">
        <v>144</v>
      </c>
      <c r="E82" s="78"/>
      <c r="F82" s="78"/>
      <c r="G82" s="78" t="s">
        <v>145</v>
      </c>
      <c r="H82" s="78" t="s">
        <v>146</v>
      </c>
      <c r="I82" s="78" t="s">
        <v>147</v>
      </c>
      <c r="J82" s="78" t="s">
        <v>150</v>
      </c>
      <c r="K82" s="78" t="s">
        <v>149</v>
      </c>
      <c r="L82" s="79">
        <v>44152</v>
      </c>
      <c r="M82" s="80">
        <f aca="true" t="shared" si="29" ref="M82:M87">L82-O82</f>
        <v>4</v>
      </c>
      <c r="N82" s="79">
        <v>44152</v>
      </c>
      <c r="O82" s="79">
        <v>44148</v>
      </c>
      <c r="P82" s="79">
        <v>44148</v>
      </c>
      <c r="Q82" s="81">
        <v>35568.62771761085</v>
      </c>
      <c r="R82" s="82">
        <v>10000</v>
      </c>
      <c r="S82" s="78">
        <v>99.97381507747559</v>
      </c>
      <c r="T82" s="78">
        <v>0</v>
      </c>
      <c r="U82" s="137">
        <f aca="true" t="shared" si="30" ref="U82:U87">(Q82*R82*S82/100)+T82</f>
        <v>355593141</v>
      </c>
      <c r="V82" s="84">
        <v>0.0239</v>
      </c>
      <c r="W82" s="84">
        <f aca="true" t="shared" si="31" ref="W82:W87">V82</f>
        <v>0.0239</v>
      </c>
      <c r="X82" s="78" t="s">
        <v>144</v>
      </c>
      <c r="Y82" s="49"/>
    </row>
    <row r="83" spans="1:25" ht="21">
      <c r="A83" s="78">
        <f t="shared" si="25"/>
        <v>81</v>
      </c>
      <c r="B83" s="78" t="s">
        <v>241</v>
      </c>
      <c r="C83" s="78" t="s">
        <v>242</v>
      </c>
      <c r="D83" s="78" t="s">
        <v>144</v>
      </c>
      <c r="E83" s="78"/>
      <c r="F83" s="78"/>
      <c r="G83" s="78" t="s">
        <v>145</v>
      </c>
      <c r="H83" s="78" t="s">
        <v>146</v>
      </c>
      <c r="I83" s="78" t="s">
        <v>147</v>
      </c>
      <c r="J83" s="78" t="s">
        <v>151</v>
      </c>
      <c r="K83" s="78" t="s">
        <v>149</v>
      </c>
      <c r="L83" s="79">
        <v>44152</v>
      </c>
      <c r="M83" s="80">
        <f t="shared" si="29"/>
        <v>4</v>
      </c>
      <c r="N83" s="79">
        <v>44152</v>
      </c>
      <c r="O83" s="79">
        <v>44148</v>
      </c>
      <c r="P83" s="79">
        <v>44148</v>
      </c>
      <c r="Q83" s="81">
        <v>23506.42573936811</v>
      </c>
      <c r="R83" s="82">
        <v>10000</v>
      </c>
      <c r="S83" s="78">
        <v>99.97381507747559</v>
      </c>
      <c r="T83" s="78">
        <v>0</v>
      </c>
      <c r="U83" s="137">
        <f t="shared" si="30"/>
        <v>235002706</v>
      </c>
      <c r="V83" s="84">
        <v>0.0239</v>
      </c>
      <c r="W83" s="84">
        <f t="shared" si="31"/>
        <v>0.0239</v>
      </c>
      <c r="X83" s="78" t="s">
        <v>144</v>
      </c>
      <c r="Y83" s="49"/>
    </row>
    <row r="84" spans="1:25" ht="21">
      <c r="A84" s="78">
        <f t="shared" si="25"/>
        <v>82</v>
      </c>
      <c r="B84" s="78" t="s">
        <v>241</v>
      </c>
      <c r="C84" s="78" t="s">
        <v>242</v>
      </c>
      <c r="D84" s="78" t="s">
        <v>144</v>
      </c>
      <c r="E84" s="78"/>
      <c r="F84" s="78"/>
      <c r="G84" s="78" t="s">
        <v>145</v>
      </c>
      <c r="H84" s="78" t="s">
        <v>146</v>
      </c>
      <c r="I84" s="78" t="s">
        <v>147</v>
      </c>
      <c r="J84" s="78" t="s">
        <v>152</v>
      </c>
      <c r="K84" s="78" t="s">
        <v>149</v>
      </c>
      <c r="L84" s="79">
        <v>44152</v>
      </c>
      <c r="M84" s="80">
        <f t="shared" si="29"/>
        <v>4</v>
      </c>
      <c r="N84" s="79">
        <v>44152</v>
      </c>
      <c r="O84" s="79">
        <v>44148</v>
      </c>
      <c r="P84" s="79">
        <v>44148</v>
      </c>
      <c r="Q84" s="81">
        <v>11915.822949007343</v>
      </c>
      <c r="R84" s="82">
        <v>10000</v>
      </c>
      <c r="S84" s="78">
        <v>99.97381507747559</v>
      </c>
      <c r="T84" s="78">
        <v>0</v>
      </c>
      <c r="U84" s="137">
        <f t="shared" si="30"/>
        <v>119127028</v>
      </c>
      <c r="V84" s="84">
        <v>0.0239</v>
      </c>
      <c r="W84" s="84">
        <f t="shared" si="31"/>
        <v>0.0239</v>
      </c>
      <c r="X84" s="78" t="s">
        <v>144</v>
      </c>
      <c r="Y84" s="49"/>
    </row>
    <row r="85" spans="1:25" ht="21">
      <c r="A85" s="78">
        <f t="shared" si="25"/>
        <v>83</v>
      </c>
      <c r="B85" s="78" t="s">
        <v>241</v>
      </c>
      <c r="C85" s="78" t="s">
        <v>242</v>
      </c>
      <c r="D85" s="78" t="s">
        <v>144</v>
      </c>
      <c r="E85" s="78"/>
      <c r="F85" s="78"/>
      <c r="G85" s="78" t="s">
        <v>145</v>
      </c>
      <c r="H85" s="78" t="s">
        <v>146</v>
      </c>
      <c r="I85" s="78" t="s">
        <v>147</v>
      </c>
      <c r="J85" s="78" t="s">
        <v>153</v>
      </c>
      <c r="K85" s="78" t="s">
        <v>149</v>
      </c>
      <c r="L85" s="79">
        <v>44152</v>
      </c>
      <c r="M85" s="80">
        <f t="shared" si="29"/>
        <v>4</v>
      </c>
      <c r="N85" s="79">
        <v>44152</v>
      </c>
      <c r="O85" s="79">
        <v>44148</v>
      </c>
      <c r="P85" s="79">
        <v>44148</v>
      </c>
      <c r="Q85" s="81">
        <v>764.0182575888219</v>
      </c>
      <c r="R85" s="82">
        <v>10000</v>
      </c>
      <c r="S85" s="78">
        <v>99.97381507747559</v>
      </c>
      <c r="T85" s="78">
        <v>0</v>
      </c>
      <c r="U85" s="137">
        <f t="shared" si="30"/>
        <v>7638182</v>
      </c>
      <c r="V85" s="84">
        <v>0.0239</v>
      </c>
      <c r="W85" s="84">
        <f t="shared" si="31"/>
        <v>0.0239</v>
      </c>
      <c r="X85" s="78" t="s">
        <v>144</v>
      </c>
      <c r="Y85" s="49"/>
    </row>
    <row r="86" spans="1:25" ht="21">
      <c r="A86" s="78">
        <f t="shared" si="25"/>
        <v>84</v>
      </c>
      <c r="B86" s="78" t="s">
        <v>241</v>
      </c>
      <c r="C86" s="78" t="s">
        <v>242</v>
      </c>
      <c r="D86" s="78" t="s">
        <v>144</v>
      </c>
      <c r="E86" s="78"/>
      <c r="F86" s="78"/>
      <c r="G86" s="78" t="s">
        <v>145</v>
      </c>
      <c r="H86" s="78" t="s">
        <v>146</v>
      </c>
      <c r="I86" s="78" t="s">
        <v>147</v>
      </c>
      <c r="J86" s="78" t="s">
        <v>154</v>
      </c>
      <c r="K86" s="78" t="s">
        <v>149</v>
      </c>
      <c r="L86" s="79">
        <v>44152</v>
      </c>
      <c r="M86" s="80">
        <f t="shared" si="29"/>
        <v>4</v>
      </c>
      <c r="N86" s="79">
        <v>44152</v>
      </c>
      <c r="O86" s="79">
        <v>44148</v>
      </c>
      <c r="P86" s="79">
        <v>44148</v>
      </c>
      <c r="Q86" s="81">
        <v>53392.40766057983</v>
      </c>
      <c r="R86" s="82">
        <v>10000</v>
      </c>
      <c r="S86" s="78">
        <v>99.9738150774756</v>
      </c>
      <c r="T86" s="78">
        <v>0</v>
      </c>
      <c r="U86" s="137">
        <f t="shared" si="30"/>
        <v>533784269</v>
      </c>
      <c r="V86" s="84">
        <v>0.0239</v>
      </c>
      <c r="W86" s="84">
        <f t="shared" si="31"/>
        <v>0.0239</v>
      </c>
      <c r="X86" s="78" t="s">
        <v>144</v>
      </c>
      <c r="Y86" s="49"/>
    </row>
    <row r="87" spans="1:25" ht="21">
      <c r="A87" s="78">
        <f t="shared" si="25"/>
        <v>85</v>
      </c>
      <c r="B87" s="78" t="s">
        <v>241</v>
      </c>
      <c r="C87" s="78" t="s">
        <v>242</v>
      </c>
      <c r="D87" s="78" t="s">
        <v>144</v>
      </c>
      <c r="E87" s="78"/>
      <c r="F87" s="78"/>
      <c r="G87" s="78" t="s">
        <v>145</v>
      </c>
      <c r="H87" s="78" t="s">
        <v>146</v>
      </c>
      <c r="I87" s="78" t="s">
        <v>147</v>
      </c>
      <c r="J87" s="78" t="s">
        <v>155</v>
      </c>
      <c r="K87" s="78" t="s">
        <v>149</v>
      </c>
      <c r="L87" s="79">
        <v>44152</v>
      </c>
      <c r="M87" s="80">
        <f t="shared" si="29"/>
        <v>4</v>
      </c>
      <c r="N87" s="79">
        <v>44152</v>
      </c>
      <c r="O87" s="79">
        <v>44148</v>
      </c>
      <c r="P87" s="79">
        <v>44148</v>
      </c>
      <c r="Q87" s="81">
        <v>24682.574656050696</v>
      </c>
      <c r="R87" s="82">
        <v>10000</v>
      </c>
      <c r="S87" s="78">
        <v>99.9738150774756</v>
      </c>
      <c r="T87" s="78">
        <v>0</v>
      </c>
      <c r="U87" s="137">
        <f t="shared" si="30"/>
        <v>246761115.42999986</v>
      </c>
      <c r="V87" s="84">
        <v>0.0239</v>
      </c>
      <c r="W87" s="84">
        <f t="shared" si="31"/>
        <v>0.0239</v>
      </c>
      <c r="X87" s="78" t="s">
        <v>144</v>
      </c>
      <c r="Y87" s="49"/>
    </row>
  </sheetData>
  <sheetProtection/>
  <mergeCells count="1">
    <mergeCell ref="A1:X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Y68"/>
  <sheetViews>
    <sheetView zoomScalePageLayoutView="0" workbookViewId="0" topLeftCell="A1">
      <selection activeCell="A1" sqref="A1:X1"/>
    </sheetView>
  </sheetViews>
  <sheetFormatPr defaultColWidth="9.140625" defaultRowHeight="15"/>
  <cols>
    <col min="1" max="1" width="5.7109375" style="0" bestFit="1" customWidth="1"/>
    <col min="2" max="2" width="28.00390625" style="0" customWidth="1"/>
    <col min="3" max="3" width="13.8515625" style="0" bestFit="1" customWidth="1"/>
    <col min="4" max="4" width="14.00390625" style="0" customWidth="1"/>
    <col min="5" max="5" width="8.8515625" style="0" bestFit="1" customWidth="1"/>
    <col min="6" max="6" width="7.140625" style="0" bestFit="1" customWidth="1"/>
    <col min="8" max="8" width="12.57421875" style="0" bestFit="1" customWidth="1"/>
    <col min="9" max="9" width="19.57421875" style="0" bestFit="1" customWidth="1"/>
    <col min="10" max="10" width="27.7109375" style="0" bestFit="1" customWidth="1"/>
    <col min="11" max="11" width="10.28125" style="0" bestFit="1" customWidth="1"/>
    <col min="12" max="12" width="9.7109375" style="0" bestFit="1" customWidth="1"/>
    <col min="13" max="13" width="8.421875" style="0" bestFit="1" customWidth="1"/>
    <col min="14" max="15" width="10.421875" style="0" bestFit="1" customWidth="1"/>
    <col min="16" max="16" width="9.7109375" style="0" bestFit="1" customWidth="1"/>
    <col min="17" max="17" width="12.57421875" style="0" bestFit="1" customWidth="1"/>
    <col min="18" max="18" width="14.7109375" style="0" bestFit="1" customWidth="1"/>
    <col min="19" max="19" width="11.7109375" style="0" bestFit="1" customWidth="1"/>
    <col min="20" max="20" width="10.00390625" style="0" bestFit="1" customWidth="1"/>
    <col min="21" max="21" width="18.00390625" style="49" bestFit="1" customWidth="1"/>
    <col min="22" max="22" width="10.140625" style="0" customWidth="1"/>
    <col min="23" max="23" width="12.8515625" style="0" customWidth="1"/>
    <col min="24" max="24" width="22.421875" style="0" bestFit="1" customWidth="1"/>
    <col min="25" max="25" width="16.00390625" style="0" bestFit="1" customWidth="1"/>
  </cols>
  <sheetData>
    <row r="1" spans="1:25" ht="21">
      <c r="A1" s="69" t="s">
        <v>117</v>
      </c>
      <c r="B1" s="69"/>
      <c r="C1" s="69"/>
      <c r="D1" s="69"/>
      <c r="E1" s="69"/>
      <c r="F1" s="69"/>
      <c r="G1" s="69"/>
      <c r="H1" s="69"/>
      <c r="I1" s="69"/>
      <c r="J1" s="69"/>
      <c r="K1" s="69"/>
      <c r="L1" s="69"/>
      <c r="M1" s="69"/>
      <c r="N1" s="69"/>
      <c r="O1" s="69"/>
      <c r="P1" s="69"/>
      <c r="Q1" s="69"/>
      <c r="R1" s="69"/>
      <c r="S1" s="69"/>
      <c r="T1" s="69"/>
      <c r="U1" s="69"/>
      <c r="V1" s="69"/>
      <c r="W1" s="69"/>
      <c r="X1" s="69"/>
      <c r="Y1" s="70"/>
    </row>
    <row r="2" spans="1:25" ht="144">
      <c r="A2" s="71" t="s">
        <v>118</v>
      </c>
      <c r="B2" s="71" t="s">
        <v>119</v>
      </c>
      <c r="C2" s="72" t="s">
        <v>120</v>
      </c>
      <c r="D2" s="73" t="s">
        <v>121</v>
      </c>
      <c r="E2" s="72" t="s">
        <v>122</v>
      </c>
      <c r="F2" s="71" t="s">
        <v>123</v>
      </c>
      <c r="G2" s="71" t="s">
        <v>124</v>
      </c>
      <c r="H2" s="71" t="s">
        <v>125</v>
      </c>
      <c r="I2" s="71" t="s">
        <v>126</v>
      </c>
      <c r="J2" s="73" t="s">
        <v>127</v>
      </c>
      <c r="K2" s="73" t="s">
        <v>128</v>
      </c>
      <c r="L2" s="74" t="s">
        <v>129</v>
      </c>
      <c r="M2" s="71" t="s">
        <v>130</v>
      </c>
      <c r="N2" s="74" t="s">
        <v>131</v>
      </c>
      <c r="O2" s="73" t="s">
        <v>132</v>
      </c>
      <c r="P2" s="73" t="s">
        <v>133</v>
      </c>
      <c r="Q2" s="75" t="s">
        <v>134</v>
      </c>
      <c r="R2" s="74" t="s">
        <v>135</v>
      </c>
      <c r="S2" s="74" t="s">
        <v>136</v>
      </c>
      <c r="T2" s="74" t="s">
        <v>137</v>
      </c>
      <c r="U2" s="76" t="s">
        <v>138</v>
      </c>
      <c r="V2" s="71" t="s">
        <v>139</v>
      </c>
      <c r="W2" s="74" t="s">
        <v>140</v>
      </c>
      <c r="X2" s="74" t="s">
        <v>141</v>
      </c>
      <c r="Y2" s="77"/>
    </row>
    <row r="3" spans="1:25" ht="21">
      <c r="A3" s="78">
        <v>1</v>
      </c>
      <c r="B3" s="78" t="s">
        <v>142</v>
      </c>
      <c r="C3" s="78" t="s">
        <v>143</v>
      </c>
      <c r="D3" s="78" t="s">
        <v>144</v>
      </c>
      <c r="E3" s="78"/>
      <c r="F3" s="78"/>
      <c r="G3" s="78" t="s">
        <v>145</v>
      </c>
      <c r="H3" s="78" t="s">
        <v>146</v>
      </c>
      <c r="I3" s="78" t="s">
        <v>147</v>
      </c>
      <c r="J3" s="78" t="s">
        <v>148</v>
      </c>
      <c r="K3" s="78" t="s">
        <v>149</v>
      </c>
      <c r="L3" s="79">
        <v>44153</v>
      </c>
      <c r="M3" s="80">
        <f>L3-O3</f>
        <v>1</v>
      </c>
      <c r="N3" s="79">
        <v>44153</v>
      </c>
      <c r="O3" s="79">
        <v>44152</v>
      </c>
      <c r="P3" s="79">
        <v>44152</v>
      </c>
      <c r="Q3" s="81">
        <v>162170.1230529664</v>
      </c>
      <c r="R3" s="82">
        <v>10000</v>
      </c>
      <c r="S3" s="78">
        <v>99.99249371417051</v>
      </c>
      <c r="T3" s="78">
        <v>0</v>
      </c>
      <c r="U3" s="83">
        <f>(Q3*R3*S3/100)+T3</f>
        <v>1621579501</v>
      </c>
      <c r="V3" s="84">
        <v>0.0274</v>
      </c>
      <c r="W3" s="84">
        <v>0.0274</v>
      </c>
      <c r="X3" s="78" t="s">
        <v>144</v>
      </c>
      <c r="Y3" s="49"/>
    </row>
    <row r="4" spans="1:25" ht="21">
      <c r="A4" s="78">
        <f>A3+1</f>
        <v>2</v>
      </c>
      <c r="B4" s="78" t="s">
        <v>142</v>
      </c>
      <c r="C4" s="78" t="s">
        <v>143</v>
      </c>
      <c r="D4" s="78" t="s">
        <v>144</v>
      </c>
      <c r="E4" s="78"/>
      <c r="F4" s="78"/>
      <c r="G4" s="78" t="s">
        <v>145</v>
      </c>
      <c r="H4" s="78" t="s">
        <v>146</v>
      </c>
      <c r="I4" s="78" t="s">
        <v>147</v>
      </c>
      <c r="J4" s="78" t="s">
        <v>150</v>
      </c>
      <c r="K4" s="78" t="s">
        <v>149</v>
      </c>
      <c r="L4" s="79">
        <v>44153</v>
      </c>
      <c r="M4" s="80">
        <f aca="true" t="shared" si="0" ref="M4:M9">L4-O4</f>
        <v>1</v>
      </c>
      <c r="N4" s="79">
        <v>44153</v>
      </c>
      <c r="O4" s="79">
        <v>44152</v>
      </c>
      <c r="P4" s="79">
        <v>44152</v>
      </c>
      <c r="Q4" s="81">
        <v>35568.62778286701</v>
      </c>
      <c r="R4" s="82">
        <v>10000</v>
      </c>
      <c r="S4" s="78">
        <v>99.99249371417051</v>
      </c>
      <c r="T4" s="78">
        <v>0</v>
      </c>
      <c r="U4" s="83">
        <f aca="true" t="shared" si="1" ref="U4:U9">(Q4*R4*S4/100)+T4</f>
        <v>355659579.00000006</v>
      </c>
      <c r="V4" s="84">
        <v>0.0274</v>
      </c>
      <c r="W4" s="84">
        <v>0.0274</v>
      </c>
      <c r="X4" s="78" t="s">
        <v>144</v>
      </c>
      <c r="Y4" s="49"/>
    </row>
    <row r="5" spans="1:25" ht="21">
      <c r="A5" s="78">
        <f aca="true" t="shared" si="2" ref="A5:A68">A4+1</f>
        <v>3</v>
      </c>
      <c r="B5" s="78" t="s">
        <v>142</v>
      </c>
      <c r="C5" s="78" t="s">
        <v>143</v>
      </c>
      <c r="D5" s="78" t="s">
        <v>144</v>
      </c>
      <c r="E5" s="78"/>
      <c r="F5" s="78"/>
      <c r="G5" s="78" t="s">
        <v>145</v>
      </c>
      <c r="H5" s="78" t="s">
        <v>146</v>
      </c>
      <c r="I5" s="78" t="s">
        <v>147</v>
      </c>
      <c r="J5" s="78" t="s">
        <v>151</v>
      </c>
      <c r="K5" s="78" t="s">
        <v>149</v>
      </c>
      <c r="L5" s="79">
        <v>44153</v>
      </c>
      <c r="M5" s="80">
        <f t="shared" si="0"/>
        <v>1</v>
      </c>
      <c r="N5" s="79">
        <v>44153</v>
      </c>
      <c r="O5" s="79">
        <v>44152</v>
      </c>
      <c r="P5" s="79">
        <v>44152</v>
      </c>
      <c r="Q5" s="81">
        <v>23506.425759505808</v>
      </c>
      <c r="R5" s="82">
        <v>10000</v>
      </c>
      <c r="S5" s="78">
        <v>99.99249371417051</v>
      </c>
      <c r="T5" s="78">
        <v>0</v>
      </c>
      <c r="U5" s="83">
        <f t="shared" si="1"/>
        <v>235046613.00000003</v>
      </c>
      <c r="V5" s="84">
        <v>0.0274</v>
      </c>
      <c r="W5" s="84">
        <v>0.0274</v>
      </c>
      <c r="X5" s="78" t="s">
        <v>144</v>
      </c>
      <c r="Y5" s="49"/>
    </row>
    <row r="6" spans="1:25" ht="21">
      <c r="A6" s="78">
        <f t="shared" si="2"/>
        <v>4</v>
      </c>
      <c r="B6" s="78" t="s">
        <v>142</v>
      </c>
      <c r="C6" s="78" t="s">
        <v>143</v>
      </c>
      <c r="D6" s="78" t="s">
        <v>144</v>
      </c>
      <c r="E6" s="78"/>
      <c r="F6" s="78"/>
      <c r="G6" s="78" t="s">
        <v>145</v>
      </c>
      <c r="H6" s="78" t="s">
        <v>146</v>
      </c>
      <c r="I6" s="78" t="s">
        <v>147</v>
      </c>
      <c r="J6" s="78" t="s">
        <v>152</v>
      </c>
      <c r="K6" s="78" t="s">
        <v>149</v>
      </c>
      <c r="L6" s="79">
        <v>44153</v>
      </c>
      <c r="M6" s="80">
        <f t="shared" si="0"/>
        <v>1</v>
      </c>
      <c r="N6" s="79">
        <v>44153</v>
      </c>
      <c r="O6" s="79">
        <v>44152</v>
      </c>
      <c r="P6" s="79">
        <v>44152</v>
      </c>
      <c r="Q6" s="81">
        <v>11915.822935728493</v>
      </c>
      <c r="R6" s="82">
        <v>10000</v>
      </c>
      <c r="S6" s="78">
        <v>99.99249371417051</v>
      </c>
      <c r="T6" s="78">
        <v>0</v>
      </c>
      <c r="U6" s="83">
        <f t="shared" si="1"/>
        <v>119149285.00000001</v>
      </c>
      <c r="V6" s="84">
        <v>0.0274</v>
      </c>
      <c r="W6" s="84">
        <v>0.0274</v>
      </c>
      <c r="X6" s="78" t="s">
        <v>144</v>
      </c>
      <c r="Y6" s="49"/>
    </row>
    <row r="7" spans="1:25" ht="21">
      <c r="A7" s="78">
        <f t="shared" si="2"/>
        <v>5</v>
      </c>
      <c r="B7" s="78" t="s">
        <v>142</v>
      </c>
      <c r="C7" s="78" t="s">
        <v>143</v>
      </c>
      <c r="D7" s="78" t="s">
        <v>144</v>
      </c>
      <c r="E7" s="78"/>
      <c r="F7" s="78"/>
      <c r="G7" s="78" t="s">
        <v>145</v>
      </c>
      <c r="H7" s="78" t="s">
        <v>146</v>
      </c>
      <c r="I7" s="78" t="s">
        <v>147</v>
      </c>
      <c r="J7" s="78" t="s">
        <v>153</v>
      </c>
      <c r="K7" s="78" t="s">
        <v>149</v>
      </c>
      <c r="L7" s="79">
        <v>44153</v>
      </c>
      <c r="M7" s="80">
        <f t="shared" si="0"/>
        <v>1</v>
      </c>
      <c r="N7" s="79">
        <v>44153</v>
      </c>
      <c r="O7" s="79">
        <v>44152</v>
      </c>
      <c r="P7" s="79">
        <v>44152</v>
      </c>
      <c r="Q7" s="81">
        <v>764.018249393589</v>
      </c>
      <c r="R7" s="82">
        <v>10000</v>
      </c>
      <c r="S7" s="78">
        <v>99.99249371417051</v>
      </c>
      <c r="T7" s="78">
        <v>0</v>
      </c>
      <c r="U7" s="83">
        <f t="shared" si="1"/>
        <v>7639609.000000001</v>
      </c>
      <c r="V7" s="84">
        <v>0.0274</v>
      </c>
      <c r="W7" s="84">
        <v>0.0274</v>
      </c>
      <c r="X7" s="78" t="s">
        <v>144</v>
      </c>
      <c r="Y7" s="49"/>
    </row>
    <row r="8" spans="1:25" ht="21">
      <c r="A8" s="78">
        <f t="shared" si="2"/>
        <v>6</v>
      </c>
      <c r="B8" s="78" t="s">
        <v>142</v>
      </c>
      <c r="C8" s="78" t="s">
        <v>143</v>
      </c>
      <c r="D8" s="78" t="s">
        <v>144</v>
      </c>
      <c r="E8" s="78"/>
      <c r="F8" s="78"/>
      <c r="G8" s="78" t="s">
        <v>145</v>
      </c>
      <c r="H8" s="78" t="s">
        <v>146</v>
      </c>
      <c r="I8" s="78" t="s">
        <v>147</v>
      </c>
      <c r="J8" s="78" t="s">
        <v>154</v>
      </c>
      <c r="K8" s="78" t="s">
        <v>149</v>
      </c>
      <c r="L8" s="79">
        <v>44153</v>
      </c>
      <c r="M8" s="80">
        <f t="shared" si="0"/>
        <v>1</v>
      </c>
      <c r="N8" s="79">
        <v>44153</v>
      </c>
      <c r="O8" s="79">
        <v>44152</v>
      </c>
      <c r="P8" s="79">
        <v>44152</v>
      </c>
      <c r="Q8" s="81">
        <v>53392.40768673222</v>
      </c>
      <c r="R8" s="82">
        <v>10000</v>
      </c>
      <c r="S8" s="78">
        <v>99.9924937141705</v>
      </c>
      <c r="T8" s="78">
        <v>0</v>
      </c>
      <c r="U8" s="83">
        <f t="shared" si="1"/>
        <v>533883999</v>
      </c>
      <c r="V8" s="84">
        <v>0.0274</v>
      </c>
      <c r="W8" s="84">
        <v>0.0274</v>
      </c>
      <c r="X8" s="78" t="s">
        <v>144</v>
      </c>
      <c r="Y8" s="49"/>
    </row>
    <row r="9" spans="1:25" ht="21">
      <c r="A9" s="78">
        <f t="shared" si="2"/>
        <v>7</v>
      </c>
      <c r="B9" s="78" t="s">
        <v>142</v>
      </c>
      <c r="C9" s="78" t="s">
        <v>143</v>
      </c>
      <c r="D9" s="78" t="s">
        <v>144</v>
      </c>
      <c r="E9" s="78"/>
      <c r="F9" s="78"/>
      <c r="G9" s="78" t="s">
        <v>145</v>
      </c>
      <c r="H9" s="78" t="s">
        <v>146</v>
      </c>
      <c r="I9" s="78" t="s">
        <v>147</v>
      </c>
      <c r="J9" s="78" t="s">
        <v>155</v>
      </c>
      <c r="K9" s="78" t="s">
        <v>149</v>
      </c>
      <c r="L9" s="79">
        <v>44153</v>
      </c>
      <c r="M9" s="80">
        <f t="shared" si="0"/>
        <v>1</v>
      </c>
      <c r="N9" s="79">
        <v>44153</v>
      </c>
      <c r="O9" s="79">
        <v>44152</v>
      </c>
      <c r="P9" s="79">
        <v>44152</v>
      </c>
      <c r="Q9" s="81">
        <v>24682.574533594558</v>
      </c>
      <c r="R9" s="82">
        <v>10000</v>
      </c>
      <c r="S9" s="78">
        <v>99.99249371417051</v>
      </c>
      <c r="T9" s="78">
        <v>0</v>
      </c>
      <c r="U9" s="83">
        <f t="shared" si="1"/>
        <v>246807217.8899999</v>
      </c>
      <c r="V9" s="84">
        <v>0.0274</v>
      </c>
      <c r="W9" s="84">
        <v>0.0274</v>
      </c>
      <c r="X9" s="78" t="s">
        <v>144</v>
      </c>
      <c r="Y9" s="49"/>
    </row>
    <row r="10" spans="1:25" ht="21">
      <c r="A10" s="78">
        <f t="shared" si="2"/>
        <v>8</v>
      </c>
      <c r="B10" s="78" t="s">
        <v>156</v>
      </c>
      <c r="C10" s="78" t="s">
        <v>157</v>
      </c>
      <c r="D10" s="78" t="s">
        <v>144</v>
      </c>
      <c r="E10" s="78"/>
      <c r="F10" s="78"/>
      <c r="G10" s="78" t="s">
        <v>145</v>
      </c>
      <c r="H10" s="78" t="s">
        <v>146</v>
      </c>
      <c r="I10" s="78" t="s">
        <v>147</v>
      </c>
      <c r="J10" s="78" t="s">
        <v>148</v>
      </c>
      <c r="K10" s="78" t="s">
        <v>149</v>
      </c>
      <c r="L10" s="79">
        <v>44154</v>
      </c>
      <c r="M10" s="80">
        <f>L10-O10</f>
        <v>1</v>
      </c>
      <c r="N10" s="79">
        <v>44154</v>
      </c>
      <c r="O10" s="79">
        <v>44153</v>
      </c>
      <c r="P10" s="79">
        <v>44153</v>
      </c>
      <c r="Q10" s="81">
        <v>162170.1230404722</v>
      </c>
      <c r="R10" s="82">
        <v>10000</v>
      </c>
      <c r="S10" s="78">
        <v>99.99274025310491</v>
      </c>
      <c r="T10" s="78">
        <v>0</v>
      </c>
      <c r="U10" s="83">
        <f>(Q10*R10*S10/100)+T10</f>
        <v>1621583499</v>
      </c>
      <c r="V10" s="84">
        <v>0.0265</v>
      </c>
      <c r="W10" s="84">
        <v>0.0265</v>
      </c>
      <c r="X10" s="78" t="s">
        <v>144</v>
      </c>
      <c r="Y10" s="49"/>
    </row>
    <row r="11" spans="1:25" ht="21">
      <c r="A11" s="78">
        <f t="shared" si="2"/>
        <v>9</v>
      </c>
      <c r="B11" s="78" t="s">
        <v>156</v>
      </c>
      <c r="C11" s="78" t="s">
        <v>157</v>
      </c>
      <c r="D11" s="78" t="s">
        <v>144</v>
      </c>
      <c r="E11" s="78"/>
      <c r="F11" s="78"/>
      <c r="G11" s="78" t="s">
        <v>145</v>
      </c>
      <c r="H11" s="78" t="s">
        <v>146</v>
      </c>
      <c r="I11" s="78" t="s">
        <v>147</v>
      </c>
      <c r="J11" s="78" t="s">
        <v>150</v>
      </c>
      <c r="K11" s="78" t="s">
        <v>149</v>
      </c>
      <c r="L11" s="79">
        <v>44154</v>
      </c>
      <c r="M11" s="80">
        <f aca="true" t="shared" si="3" ref="M11:M16">L11-O11</f>
        <v>1</v>
      </c>
      <c r="N11" s="79">
        <v>44154</v>
      </c>
      <c r="O11" s="79">
        <v>44153</v>
      </c>
      <c r="P11" s="79">
        <v>44153</v>
      </c>
      <c r="Q11" s="81">
        <v>35568.627792351785</v>
      </c>
      <c r="R11" s="82">
        <v>10000</v>
      </c>
      <c r="S11" s="78">
        <v>99.9927402531049</v>
      </c>
      <c r="T11" s="78">
        <v>0</v>
      </c>
      <c r="U11" s="83">
        <f aca="true" t="shared" si="4" ref="U11:U16">(Q11*R11*S11/100)+T11</f>
        <v>355660456</v>
      </c>
      <c r="V11" s="84">
        <v>0.0265</v>
      </c>
      <c r="W11" s="84">
        <v>0.0265</v>
      </c>
      <c r="X11" s="78" t="s">
        <v>144</v>
      </c>
      <c r="Y11" s="49"/>
    </row>
    <row r="12" spans="1:25" ht="21">
      <c r="A12" s="78">
        <f t="shared" si="2"/>
        <v>10</v>
      </c>
      <c r="B12" s="78" t="s">
        <v>156</v>
      </c>
      <c r="C12" s="78" t="s">
        <v>157</v>
      </c>
      <c r="D12" s="78" t="s">
        <v>144</v>
      </c>
      <c r="E12" s="78"/>
      <c r="F12" s="78"/>
      <c r="G12" s="78" t="s">
        <v>145</v>
      </c>
      <c r="H12" s="78" t="s">
        <v>146</v>
      </c>
      <c r="I12" s="78" t="s">
        <v>147</v>
      </c>
      <c r="J12" s="78" t="s">
        <v>151</v>
      </c>
      <c r="K12" s="78" t="s">
        <v>149</v>
      </c>
      <c r="L12" s="79">
        <v>44154</v>
      </c>
      <c r="M12" s="80">
        <f t="shared" si="3"/>
        <v>1</v>
      </c>
      <c r="N12" s="79">
        <v>44154</v>
      </c>
      <c r="O12" s="79">
        <v>44153</v>
      </c>
      <c r="P12" s="79">
        <v>44153</v>
      </c>
      <c r="Q12" s="81">
        <v>23506.425807017673</v>
      </c>
      <c r="R12" s="82">
        <v>10000</v>
      </c>
      <c r="S12" s="78">
        <v>99.99274025310491</v>
      </c>
      <c r="T12" s="78">
        <v>0</v>
      </c>
      <c r="U12" s="83">
        <f t="shared" si="4"/>
        <v>235047193</v>
      </c>
      <c r="V12" s="84">
        <v>0.0265</v>
      </c>
      <c r="W12" s="84">
        <v>0.0265</v>
      </c>
      <c r="X12" s="78" t="s">
        <v>144</v>
      </c>
      <c r="Y12" s="49"/>
    </row>
    <row r="13" spans="1:25" ht="21">
      <c r="A13" s="78">
        <f t="shared" si="2"/>
        <v>11</v>
      </c>
      <c r="B13" s="78" t="s">
        <v>156</v>
      </c>
      <c r="C13" s="78" t="s">
        <v>157</v>
      </c>
      <c r="D13" s="78" t="s">
        <v>144</v>
      </c>
      <c r="E13" s="78"/>
      <c r="F13" s="78"/>
      <c r="G13" s="78" t="s">
        <v>145</v>
      </c>
      <c r="H13" s="78" t="s">
        <v>146</v>
      </c>
      <c r="I13" s="78" t="s">
        <v>147</v>
      </c>
      <c r="J13" s="78" t="s">
        <v>152</v>
      </c>
      <c r="K13" s="78" t="s">
        <v>149</v>
      </c>
      <c r="L13" s="79">
        <v>44154</v>
      </c>
      <c r="M13" s="80">
        <f t="shared" si="3"/>
        <v>1</v>
      </c>
      <c r="N13" s="79">
        <v>44154</v>
      </c>
      <c r="O13" s="79">
        <v>44153</v>
      </c>
      <c r="P13" s="79">
        <v>44153</v>
      </c>
      <c r="Q13" s="81">
        <v>11915.822958587261</v>
      </c>
      <c r="R13" s="82">
        <v>10000</v>
      </c>
      <c r="S13" s="78">
        <v>99.9927402531049</v>
      </c>
      <c r="T13" s="78">
        <v>0</v>
      </c>
      <c r="U13" s="83">
        <f t="shared" si="4"/>
        <v>119149579</v>
      </c>
      <c r="V13" s="84">
        <v>0.0265</v>
      </c>
      <c r="W13" s="84">
        <v>0.0265</v>
      </c>
      <c r="X13" s="78" t="s">
        <v>144</v>
      </c>
      <c r="Y13" s="49"/>
    </row>
    <row r="14" spans="1:25" ht="21">
      <c r="A14" s="78">
        <f t="shared" si="2"/>
        <v>12</v>
      </c>
      <c r="B14" s="78" t="s">
        <v>156</v>
      </c>
      <c r="C14" s="78" t="s">
        <v>157</v>
      </c>
      <c r="D14" s="78" t="s">
        <v>144</v>
      </c>
      <c r="E14" s="78"/>
      <c r="F14" s="78"/>
      <c r="G14" s="78" t="s">
        <v>145</v>
      </c>
      <c r="H14" s="78" t="s">
        <v>146</v>
      </c>
      <c r="I14" s="78" t="s">
        <v>147</v>
      </c>
      <c r="J14" s="78" t="s">
        <v>153</v>
      </c>
      <c r="K14" s="78" t="s">
        <v>149</v>
      </c>
      <c r="L14" s="79">
        <v>44154</v>
      </c>
      <c r="M14" s="80">
        <f t="shared" si="3"/>
        <v>1</v>
      </c>
      <c r="N14" s="79">
        <v>44154</v>
      </c>
      <c r="O14" s="79">
        <v>44153</v>
      </c>
      <c r="P14" s="79">
        <v>44153</v>
      </c>
      <c r="Q14" s="81">
        <v>764.0182657923287</v>
      </c>
      <c r="R14" s="82">
        <v>10000</v>
      </c>
      <c r="S14" s="78">
        <v>99.99274025310491</v>
      </c>
      <c r="T14" s="78">
        <v>0</v>
      </c>
      <c r="U14" s="83">
        <f t="shared" si="4"/>
        <v>7639628</v>
      </c>
      <c r="V14" s="84">
        <v>0.0265</v>
      </c>
      <c r="W14" s="84">
        <v>0.0265</v>
      </c>
      <c r="X14" s="78" t="s">
        <v>144</v>
      </c>
      <c r="Y14" s="49"/>
    </row>
    <row r="15" spans="1:25" ht="21">
      <c r="A15" s="78">
        <f t="shared" si="2"/>
        <v>13</v>
      </c>
      <c r="B15" s="78" t="s">
        <v>156</v>
      </c>
      <c r="C15" s="78" t="s">
        <v>157</v>
      </c>
      <c r="D15" s="78" t="s">
        <v>144</v>
      </c>
      <c r="E15" s="78"/>
      <c r="F15" s="78"/>
      <c r="G15" s="78" t="s">
        <v>145</v>
      </c>
      <c r="H15" s="78" t="s">
        <v>146</v>
      </c>
      <c r="I15" s="78" t="s">
        <v>147</v>
      </c>
      <c r="J15" s="78" t="s">
        <v>154</v>
      </c>
      <c r="K15" s="78" t="s">
        <v>149</v>
      </c>
      <c r="L15" s="79">
        <v>44154</v>
      </c>
      <c r="M15" s="80">
        <f t="shared" si="3"/>
        <v>1</v>
      </c>
      <c r="N15" s="79">
        <v>44154</v>
      </c>
      <c r="O15" s="79">
        <v>44153</v>
      </c>
      <c r="P15" s="79">
        <v>44153</v>
      </c>
      <c r="Q15" s="81">
        <v>53392.407653656854</v>
      </c>
      <c r="R15" s="82">
        <v>10000</v>
      </c>
      <c r="S15" s="78">
        <v>99.99274025310491</v>
      </c>
      <c r="T15" s="78">
        <v>0</v>
      </c>
      <c r="U15" s="83">
        <f t="shared" si="4"/>
        <v>533885315</v>
      </c>
      <c r="V15" s="84">
        <v>0.0265</v>
      </c>
      <c r="W15" s="84">
        <v>0.0265</v>
      </c>
      <c r="X15" s="78" t="s">
        <v>144</v>
      </c>
      <c r="Y15" s="49"/>
    </row>
    <row r="16" spans="1:25" ht="21">
      <c r="A16" s="78">
        <f t="shared" si="2"/>
        <v>14</v>
      </c>
      <c r="B16" s="78" t="s">
        <v>156</v>
      </c>
      <c r="C16" s="78" t="s">
        <v>157</v>
      </c>
      <c r="D16" s="78" t="s">
        <v>144</v>
      </c>
      <c r="E16" s="78"/>
      <c r="F16" s="78"/>
      <c r="G16" s="78" t="s">
        <v>145</v>
      </c>
      <c r="H16" s="78" t="s">
        <v>146</v>
      </c>
      <c r="I16" s="78" t="s">
        <v>147</v>
      </c>
      <c r="J16" s="78" t="s">
        <v>155</v>
      </c>
      <c r="K16" s="78" t="s">
        <v>149</v>
      </c>
      <c r="L16" s="79">
        <v>44154</v>
      </c>
      <c r="M16" s="80">
        <f t="shared" si="3"/>
        <v>1</v>
      </c>
      <c r="N16" s="79">
        <v>44154</v>
      </c>
      <c r="O16" s="79">
        <v>44153</v>
      </c>
      <c r="P16" s="79">
        <v>44153</v>
      </c>
      <c r="Q16" s="81">
        <v>24682.574482434626</v>
      </c>
      <c r="R16" s="82">
        <v>10000</v>
      </c>
      <c r="S16" s="78">
        <v>99.99274025310491</v>
      </c>
      <c r="T16" s="78">
        <v>0</v>
      </c>
      <c r="U16" s="83">
        <f t="shared" si="4"/>
        <v>246807825.90000007</v>
      </c>
      <c r="V16" s="84">
        <v>0.0265</v>
      </c>
      <c r="W16" s="84">
        <v>0.0265</v>
      </c>
      <c r="X16" s="78" t="s">
        <v>144</v>
      </c>
      <c r="Y16" s="49"/>
    </row>
    <row r="17" spans="1:25" ht="21">
      <c r="A17" s="78">
        <f t="shared" si="2"/>
        <v>15</v>
      </c>
      <c r="B17" s="78" t="s">
        <v>158</v>
      </c>
      <c r="C17" s="78" t="s">
        <v>159</v>
      </c>
      <c r="D17" s="78" t="s">
        <v>144</v>
      </c>
      <c r="E17" s="78"/>
      <c r="F17" s="78"/>
      <c r="G17" s="78" t="s">
        <v>145</v>
      </c>
      <c r="H17" s="78" t="s">
        <v>146</v>
      </c>
      <c r="I17" s="78" t="s">
        <v>147</v>
      </c>
      <c r="J17" s="78" t="s">
        <v>148</v>
      </c>
      <c r="K17" s="78" t="s">
        <v>149</v>
      </c>
      <c r="L17" s="79">
        <v>44155</v>
      </c>
      <c r="M17" s="80">
        <f>L17-O17</f>
        <v>1</v>
      </c>
      <c r="N17" s="79">
        <v>44155</v>
      </c>
      <c r="O17" s="79">
        <v>44154</v>
      </c>
      <c r="P17" s="79">
        <v>44154</v>
      </c>
      <c r="Q17" s="81">
        <v>162170.12299771167</v>
      </c>
      <c r="R17" s="82">
        <v>10000</v>
      </c>
      <c r="S17" s="78">
        <v>99.99290461306991</v>
      </c>
      <c r="T17" s="78">
        <v>0</v>
      </c>
      <c r="U17" s="83">
        <f>(Q17*R17*S17/100)+T17</f>
        <v>1621586164</v>
      </c>
      <c r="V17" s="84">
        <v>0.0259</v>
      </c>
      <c r="W17" s="84">
        <v>0.0259</v>
      </c>
      <c r="X17" s="78" t="s">
        <v>144</v>
      </c>
      <c r="Y17" s="49"/>
    </row>
    <row r="18" spans="1:25" ht="21">
      <c r="A18" s="78">
        <f t="shared" si="2"/>
        <v>16</v>
      </c>
      <c r="B18" s="78" t="s">
        <v>158</v>
      </c>
      <c r="C18" s="78" t="s">
        <v>159</v>
      </c>
      <c r="D18" s="78" t="s">
        <v>144</v>
      </c>
      <c r="E18" s="78"/>
      <c r="F18" s="78"/>
      <c r="G18" s="78" t="s">
        <v>145</v>
      </c>
      <c r="H18" s="78" t="s">
        <v>146</v>
      </c>
      <c r="I18" s="78" t="s">
        <v>147</v>
      </c>
      <c r="J18" s="78" t="s">
        <v>150</v>
      </c>
      <c r="K18" s="78" t="s">
        <v>149</v>
      </c>
      <c r="L18" s="79">
        <v>44155</v>
      </c>
      <c r="M18" s="80">
        <f aca="true" t="shared" si="5" ref="M18:M23">L18-O18</f>
        <v>1</v>
      </c>
      <c r="N18" s="79">
        <v>44155</v>
      </c>
      <c r="O18" s="79">
        <v>44154</v>
      </c>
      <c r="P18" s="79">
        <v>44154</v>
      </c>
      <c r="Q18" s="81">
        <v>35568.627731763285</v>
      </c>
      <c r="R18" s="82">
        <v>10000</v>
      </c>
      <c r="S18" s="78">
        <v>99.99290461306992</v>
      </c>
      <c r="T18" s="78">
        <v>0</v>
      </c>
      <c r="U18" s="83">
        <f aca="true" t="shared" si="6" ref="U18:U23">(Q18*R18*S18/100)+T18</f>
        <v>355661040</v>
      </c>
      <c r="V18" s="84">
        <v>0.0259</v>
      </c>
      <c r="W18" s="84">
        <v>0.0259</v>
      </c>
      <c r="X18" s="78" t="s">
        <v>144</v>
      </c>
      <c r="Y18" s="49"/>
    </row>
    <row r="19" spans="1:25" ht="21">
      <c r="A19" s="78">
        <f t="shared" si="2"/>
        <v>17</v>
      </c>
      <c r="B19" s="78" t="s">
        <v>158</v>
      </c>
      <c r="C19" s="78" t="s">
        <v>159</v>
      </c>
      <c r="D19" s="78" t="s">
        <v>144</v>
      </c>
      <c r="E19" s="78"/>
      <c r="F19" s="78"/>
      <c r="G19" s="78" t="s">
        <v>145</v>
      </c>
      <c r="H19" s="78" t="s">
        <v>146</v>
      </c>
      <c r="I19" s="78" t="s">
        <v>147</v>
      </c>
      <c r="J19" s="78" t="s">
        <v>151</v>
      </c>
      <c r="K19" s="78" t="s">
        <v>149</v>
      </c>
      <c r="L19" s="79">
        <v>44155</v>
      </c>
      <c r="M19" s="80">
        <f t="shared" si="5"/>
        <v>1</v>
      </c>
      <c r="N19" s="79">
        <v>44155</v>
      </c>
      <c r="O19" s="79">
        <v>44154</v>
      </c>
      <c r="P19" s="79">
        <v>44154</v>
      </c>
      <c r="Q19" s="81">
        <v>23506.42577186195</v>
      </c>
      <c r="R19" s="82">
        <v>10000</v>
      </c>
      <c r="S19" s="78">
        <v>99.99290461306991</v>
      </c>
      <c r="T19" s="78">
        <v>0</v>
      </c>
      <c r="U19" s="83">
        <f t="shared" si="6"/>
        <v>235047579</v>
      </c>
      <c r="V19" s="84">
        <v>0.0259</v>
      </c>
      <c r="W19" s="84">
        <v>0.0259</v>
      </c>
      <c r="X19" s="78" t="s">
        <v>144</v>
      </c>
      <c r="Y19" s="49"/>
    </row>
    <row r="20" spans="1:25" ht="21">
      <c r="A20" s="78">
        <f t="shared" si="2"/>
        <v>18</v>
      </c>
      <c r="B20" s="78" t="s">
        <v>158</v>
      </c>
      <c r="C20" s="78" t="s">
        <v>159</v>
      </c>
      <c r="D20" s="78" t="s">
        <v>144</v>
      </c>
      <c r="E20" s="78"/>
      <c r="F20" s="78"/>
      <c r="G20" s="78" t="s">
        <v>145</v>
      </c>
      <c r="H20" s="78" t="s">
        <v>146</v>
      </c>
      <c r="I20" s="78" t="s">
        <v>147</v>
      </c>
      <c r="J20" s="78" t="s">
        <v>152</v>
      </c>
      <c r="K20" s="78" t="s">
        <v>149</v>
      </c>
      <c r="L20" s="79">
        <v>44155</v>
      </c>
      <c r="M20" s="80">
        <f t="shared" si="5"/>
        <v>1</v>
      </c>
      <c r="N20" s="79">
        <v>44155</v>
      </c>
      <c r="O20" s="79">
        <v>44154</v>
      </c>
      <c r="P20" s="79">
        <v>44154</v>
      </c>
      <c r="Q20" s="81">
        <v>11915.82297374589</v>
      </c>
      <c r="R20" s="82">
        <v>10000</v>
      </c>
      <c r="S20" s="78">
        <v>99.99290461306992</v>
      </c>
      <c r="T20" s="78">
        <v>0</v>
      </c>
      <c r="U20" s="83">
        <f t="shared" si="6"/>
        <v>119149775</v>
      </c>
      <c r="V20" s="84">
        <v>0.0259</v>
      </c>
      <c r="W20" s="84">
        <v>0.0259</v>
      </c>
      <c r="X20" s="78" t="s">
        <v>144</v>
      </c>
      <c r="Y20" s="49"/>
    </row>
    <row r="21" spans="1:25" ht="21">
      <c r="A21" s="78">
        <f t="shared" si="2"/>
        <v>19</v>
      </c>
      <c r="B21" s="78" t="s">
        <v>158</v>
      </c>
      <c r="C21" s="78" t="s">
        <v>159</v>
      </c>
      <c r="D21" s="78" t="s">
        <v>144</v>
      </c>
      <c r="E21" s="78"/>
      <c r="F21" s="78"/>
      <c r="G21" s="78" t="s">
        <v>145</v>
      </c>
      <c r="H21" s="78" t="s">
        <v>146</v>
      </c>
      <c r="I21" s="78" t="s">
        <v>147</v>
      </c>
      <c r="J21" s="78" t="s">
        <v>153</v>
      </c>
      <c r="K21" s="78" t="s">
        <v>149</v>
      </c>
      <c r="L21" s="79">
        <v>44155</v>
      </c>
      <c r="M21" s="80">
        <f t="shared" si="5"/>
        <v>1</v>
      </c>
      <c r="N21" s="79">
        <v>44155</v>
      </c>
      <c r="O21" s="79">
        <v>44154</v>
      </c>
      <c r="P21" s="79">
        <v>44154</v>
      </c>
      <c r="Q21" s="81">
        <v>764.0182100482192</v>
      </c>
      <c r="R21" s="82">
        <v>10000</v>
      </c>
      <c r="S21" s="78">
        <v>99.99290461306991</v>
      </c>
      <c r="T21" s="78">
        <v>0</v>
      </c>
      <c r="U21" s="83">
        <f t="shared" si="6"/>
        <v>7639639.999999999</v>
      </c>
      <c r="V21" s="84">
        <v>0.0259</v>
      </c>
      <c r="W21" s="84">
        <v>0.0259</v>
      </c>
      <c r="X21" s="78" t="s">
        <v>144</v>
      </c>
      <c r="Y21" s="49"/>
    </row>
    <row r="22" spans="1:25" ht="21">
      <c r="A22" s="78">
        <f t="shared" si="2"/>
        <v>20</v>
      </c>
      <c r="B22" s="78" t="s">
        <v>158</v>
      </c>
      <c r="C22" s="78" t="s">
        <v>159</v>
      </c>
      <c r="D22" s="78" t="s">
        <v>144</v>
      </c>
      <c r="E22" s="78"/>
      <c r="F22" s="78"/>
      <c r="G22" s="78" t="s">
        <v>145</v>
      </c>
      <c r="H22" s="78" t="s">
        <v>146</v>
      </c>
      <c r="I22" s="78" t="s">
        <v>147</v>
      </c>
      <c r="J22" s="78" t="s">
        <v>154</v>
      </c>
      <c r="K22" s="78" t="s">
        <v>149</v>
      </c>
      <c r="L22" s="79">
        <v>44155</v>
      </c>
      <c r="M22" s="80">
        <f t="shared" si="5"/>
        <v>1</v>
      </c>
      <c r="N22" s="79">
        <v>44155</v>
      </c>
      <c r="O22" s="79">
        <v>44154</v>
      </c>
      <c r="P22" s="79">
        <v>44154</v>
      </c>
      <c r="Q22" s="81">
        <v>53392.40759791036</v>
      </c>
      <c r="R22" s="82">
        <v>10000</v>
      </c>
      <c r="S22" s="78">
        <v>99.99290461306991</v>
      </c>
      <c r="T22" s="78">
        <v>0</v>
      </c>
      <c r="U22" s="83">
        <f t="shared" si="6"/>
        <v>533886191.99999994</v>
      </c>
      <c r="V22" s="84">
        <v>0.0259</v>
      </c>
      <c r="W22" s="84">
        <v>0.0259</v>
      </c>
      <c r="X22" s="78" t="s">
        <v>144</v>
      </c>
      <c r="Y22" s="49"/>
    </row>
    <row r="23" spans="1:25" ht="21">
      <c r="A23" s="78">
        <f t="shared" si="2"/>
        <v>21</v>
      </c>
      <c r="B23" s="78" t="s">
        <v>158</v>
      </c>
      <c r="C23" s="78" t="s">
        <v>159</v>
      </c>
      <c r="D23" s="78" t="s">
        <v>144</v>
      </c>
      <c r="E23" s="78"/>
      <c r="F23" s="78"/>
      <c r="G23" s="78" t="s">
        <v>145</v>
      </c>
      <c r="H23" s="78" t="s">
        <v>146</v>
      </c>
      <c r="I23" s="78" t="s">
        <v>147</v>
      </c>
      <c r="J23" s="78" t="s">
        <v>155</v>
      </c>
      <c r="K23" s="78" t="s">
        <v>149</v>
      </c>
      <c r="L23" s="79">
        <v>44155</v>
      </c>
      <c r="M23" s="80">
        <f t="shared" si="5"/>
        <v>1</v>
      </c>
      <c r="N23" s="79">
        <v>44155</v>
      </c>
      <c r="O23" s="79">
        <v>44154</v>
      </c>
      <c r="P23" s="79">
        <v>44154</v>
      </c>
      <c r="Q23" s="81">
        <v>24682.574717180472</v>
      </c>
      <c r="R23" s="82">
        <v>10000</v>
      </c>
      <c r="S23" s="78">
        <v>99.99290461306991</v>
      </c>
      <c r="T23" s="78">
        <v>0</v>
      </c>
      <c r="U23" s="83">
        <f t="shared" si="6"/>
        <v>246808233.9299998</v>
      </c>
      <c r="V23" s="84">
        <v>0.0259</v>
      </c>
      <c r="W23" s="84">
        <v>0.0259</v>
      </c>
      <c r="X23" s="78" t="s">
        <v>144</v>
      </c>
      <c r="Y23" s="49"/>
    </row>
    <row r="24" spans="1:25" ht="21">
      <c r="A24" s="78">
        <f t="shared" si="2"/>
        <v>22</v>
      </c>
      <c r="B24" s="78" t="s">
        <v>160</v>
      </c>
      <c r="C24" s="78" t="s">
        <v>161</v>
      </c>
      <c r="D24" s="78" t="s">
        <v>144</v>
      </c>
      <c r="E24" s="78"/>
      <c r="F24" s="78"/>
      <c r="G24" s="78" t="s">
        <v>145</v>
      </c>
      <c r="H24" s="78" t="s">
        <v>146</v>
      </c>
      <c r="I24" s="78" t="s">
        <v>147</v>
      </c>
      <c r="J24" s="78" t="s">
        <v>148</v>
      </c>
      <c r="K24" s="78" t="s">
        <v>149</v>
      </c>
      <c r="L24" s="79">
        <v>44158</v>
      </c>
      <c r="M24" s="80">
        <f>L24-O24</f>
        <v>3</v>
      </c>
      <c r="N24" s="79">
        <v>44158</v>
      </c>
      <c r="O24" s="79">
        <v>44155</v>
      </c>
      <c r="P24" s="79">
        <v>44155</v>
      </c>
      <c r="Q24" s="81">
        <v>119630.73436508076</v>
      </c>
      <c r="R24" s="82">
        <v>10000</v>
      </c>
      <c r="S24" s="78">
        <v>99.97773098759099</v>
      </c>
      <c r="T24" s="78">
        <v>0</v>
      </c>
      <c r="U24" s="83">
        <f>(Q24*R24*S24/100)+T24</f>
        <v>1196040937.8200002</v>
      </c>
      <c r="V24" s="84">
        <v>0.0271</v>
      </c>
      <c r="W24" s="84">
        <v>0.0271</v>
      </c>
      <c r="X24" s="78" t="s">
        <v>144</v>
      </c>
      <c r="Y24" s="49"/>
    </row>
    <row r="25" spans="1:25" ht="21">
      <c r="A25" s="78">
        <f t="shared" si="2"/>
        <v>23</v>
      </c>
      <c r="B25" s="78" t="s">
        <v>160</v>
      </c>
      <c r="C25" s="78" t="s">
        <v>161</v>
      </c>
      <c r="D25" s="78" t="s">
        <v>144</v>
      </c>
      <c r="E25" s="78"/>
      <c r="F25" s="78"/>
      <c r="G25" s="78" t="s">
        <v>145</v>
      </c>
      <c r="H25" s="78" t="s">
        <v>146</v>
      </c>
      <c r="I25" s="78" t="s">
        <v>147</v>
      </c>
      <c r="J25" s="78" t="s">
        <v>150</v>
      </c>
      <c r="K25" s="78" t="s">
        <v>149</v>
      </c>
      <c r="L25" s="79">
        <v>44158</v>
      </c>
      <c r="M25" s="80">
        <f aca="true" t="shared" si="7" ref="M25:M31">L25-O25</f>
        <v>3</v>
      </c>
      <c r="N25" s="79">
        <v>44158</v>
      </c>
      <c r="O25" s="79">
        <v>44155</v>
      </c>
      <c r="P25" s="79">
        <v>44155</v>
      </c>
      <c r="Q25" s="81">
        <v>35794.05268203345</v>
      </c>
      <c r="R25" s="82">
        <v>10000</v>
      </c>
      <c r="S25" s="78">
        <v>99.97773098759099</v>
      </c>
      <c r="T25" s="78">
        <v>0</v>
      </c>
      <c r="U25" s="83">
        <f aca="true" t="shared" si="8" ref="U25:U31">(Q25*R25*S25/100)+T25</f>
        <v>357860817</v>
      </c>
      <c r="V25" s="84">
        <v>0.0271</v>
      </c>
      <c r="W25" s="84">
        <v>0.0271</v>
      </c>
      <c r="X25" s="78" t="s">
        <v>144</v>
      </c>
      <c r="Y25" s="49"/>
    </row>
    <row r="26" spans="1:25" ht="21">
      <c r="A26" s="78">
        <f t="shared" si="2"/>
        <v>24</v>
      </c>
      <c r="B26" s="78" t="s">
        <v>160</v>
      </c>
      <c r="C26" s="78" t="s">
        <v>161</v>
      </c>
      <c r="D26" s="78" t="s">
        <v>144</v>
      </c>
      <c r="E26" s="78"/>
      <c r="F26" s="78"/>
      <c r="G26" s="78" t="s">
        <v>145</v>
      </c>
      <c r="H26" s="78" t="s">
        <v>146</v>
      </c>
      <c r="I26" s="78" t="s">
        <v>147</v>
      </c>
      <c r="J26" s="78" t="s">
        <v>151</v>
      </c>
      <c r="K26" s="78" t="s">
        <v>149</v>
      </c>
      <c r="L26" s="79">
        <v>44158</v>
      </c>
      <c r="M26" s="80">
        <f t="shared" si="7"/>
        <v>3</v>
      </c>
      <c r="N26" s="79">
        <v>44158</v>
      </c>
      <c r="O26" s="79">
        <v>44155</v>
      </c>
      <c r="P26" s="79">
        <v>44155</v>
      </c>
      <c r="Q26" s="81">
        <v>23594.155885501947</v>
      </c>
      <c r="R26" s="82">
        <v>10000</v>
      </c>
      <c r="S26" s="78">
        <v>99.97773098759099</v>
      </c>
      <c r="T26" s="78">
        <v>0</v>
      </c>
      <c r="U26" s="83">
        <f t="shared" si="8"/>
        <v>235889017.00000003</v>
      </c>
      <c r="V26" s="84">
        <v>0.0271</v>
      </c>
      <c r="W26" s="84">
        <v>0.0271</v>
      </c>
      <c r="X26" s="78" t="s">
        <v>144</v>
      </c>
      <c r="Y26" s="49"/>
    </row>
    <row r="27" spans="1:25" ht="21">
      <c r="A27" s="78">
        <f t="shared" si="2"/>
        <v>25</v>
      </c>
      <c r="B27" s="78" t="s">
        <v>160</v>
      </c>
      <c r="C27" s="78" t="s">
        <v>161</v>
      </c>
      <c r="D27" s="78" t="s">
        <v>144</v>
      </c>
      <c r="E27" s="78"/>
      <c r="F27" s="78"/>
      <c r="G27" s="78" t="s">
        <v>145</v>
      </c>
      <c r="H27" s="78" t="s">
        <v>146</v>
      </c>
      <c r="I27" s="78" t="s">
        <v>147</v>
      </c>
      <c r="J27" s="78" t="s">
        <v>152</v>
      </c>
      <c r="K27" s="78" t="s">
        <v>149</v>
      </c>
      <c r="L27" s="79">
        <v>44158</v>
      </c>
      <c r="M27" s="80">
        <f t="shared" si="7"/>
        <v>3</v>
      </c>
      <c r="N27" s="79">
        <v>44158</v>
      </c>
      <c r="O27" s="79">
        <v>44155</v>
      </c>
      <c r="P27" s="79">
        <v>44155</v>
      </c>
      <c r="Q27" s="81">
        <v>11958.572455984166</v>
      </c>
      <c r="R27" s="82">
        <v>10000</v>
      </c>
      <c r="S27" s="78">
        <v>99.97773098759097</v>
      </c>
      <c r="T27" s="78">
        <v>0</v>
      </c>
      <c r="U27" s="83">
        <f t="shared" si="8"/>
        <v>119559094</v>
      </c>
      <c r="V27" s="84">
        <v>0.0271</v>
      </c>
      <c r="W27" s="84">
        <v>0.0271</v>
      </c>
      <c r="X27" s="78" t="s">
        <v>144</v>
      </c>
      <c r="Y27" s="49"/>
    </row>
    <row r="28" spans="1:25" ht="21">
      <c r="A28" s="78">
        <f t="shared" si="2"/>
        <v>26</v>
      </c>
      <c r="B28" s="78" t="s">
        <v>160</v>
      </c>
      <c r="C28" s="78" t="s">
        <v>161</v>
      </c>
      <c r="D28" s="78" t="s">
        <v>144</v>
      </c>
      <c r="E28" s="78"/>
      <c r="F28" s="78"/>
      <c r="G28" s="78" t="s">
        <v>145</v>
      </c>
      <c r="H28" s="78" t="s">
        <v>146</v>
      </c>
      <c r="I28" s="78" t="s">
        <v>147</v>
      </c>
      <c r="J28" s="78" t="s">
        <v>153</v>
      </c>
      <c r="K28" s="78" t="s">
        <v>149</v>
      </c>
      <c r="L28" s="79">
        <v>44158</v>
      </c>
      <c r="M28" s="80">
        <f t="shared" si="7"/>
        <v>3</v>
      </c>
      <c r="N28" s="79">
        <v>44158</v>
      </c>
      <c r="O28" s="79">
        <v>44155</v>
      </c>
      <c r="P28" s="79">
        <v>44155</v>
      </c>
      <c r="Q28" s="81">
        <v>777.0927508811233</v>
      </c>
      <c r="R28" s="82">
        <v>10000</v>
      </c>
      <c r="S28" s="78">
        <v>99.97773098759099</v>
      </c>
      <c r="T28" s="78">
        <v>0</v>
      </c>
      <c r="U28" s="83">
        <f t="shared" si="8"/>
        <v>7769197</v>
      </c>
      <c r="V28" s="84">
        <v>0.0271</v>
      </c>
      <c r="W28" s="84">
        <v>0.0271</v>
      </c>
      <c r="X28" s="78" t="s">
        <v>144</v>
      </c>
      <c r="Y28" s="49"/>
    </row>
    <row r="29" spans="1:25" ht="21">
      <c r="A29" s="78">
        <f t="shared" si="2"/>
        <v>27</v>
      </c>
      <c r="B29" s="78" t="s">
        <v>160</v>
      </c>
      <c r="C29" s="78" t="s">
        <v>161</v>
      </c>
      <c r="D29" s="78" t="s">
        <v>144</v>
      </c>
      <c r="E29" s="78"/>
      <c r="F29" s="78"/>
      <c r="G29" s="78" t="s">
        <v>145</v>
      </c>
      <c r="H29" s="78" t="s">
        <v>146</v>
      </c>
      <c r="I29" s="78" t="s">
        <v>147</v>
      </c>
      <c r="J29" s="78" t="s">
        <v>154</v>
      </c>
      <c r="K29" s="78" t="s">
        <v>149</v>
      </c>
      <c r="L29" s="79">
        <v>44158</v>
      </c>
      <c r="M29" s="80">
        <f t="shared" si="7"/>
        <v>3</v>
      </c>
      <c r="N29" s="79">
        <v>44158</v>
      </c>
      <c r="O29" s="79">
        <v>44155</v>
      </c>
      <c r="P29" s="79">
        <v>44155</v>
      </c>
      <c r="Q29" s="81">
        <v>53514.41073076625</v>
      </c>
      <c r="R29" s="82">
        <v>10000</v>
      </c>
      <c r="S29" s="78">
        <v>99.97773098759099</v>
      </c>
      <c r="T29" s="78">
        <v>0</v>
      </c>
      <c r="U29" s="83">
        <f t="shared" si="8"/>
        <v>535024936.00000006</v>
      </c>
      <c r="V29" s="84">
        <v>0.0271</v>
      </c>
      <c r="W29" s="84">
        <v>0.0271</v>
      </c>
      <c r="X29" s="78" t="s">
        <v>144</v>
      </c>
      <c r="Y29" s="49"/>
    </row>
    <row r="30" spans="1:25" ht="21">
      <c r="A30" s="78">
        <f t="shared" si="2"/>
        <v>28</v>
      </c>
      <c r="B30" s="78" t="s">
        <v>160</v>
      </c>
      <c r="C30" s="78" t="s">
        <v>161</v>
      </c>
      <c r="D30" s="78" t="s">
        <v>144</v>
      </c>
      <c r="E30" s="78"/>
      <c r="F30" s="78"/>
      <c r="G30" s="78" t="s">
        <v>145</v>
      </c>
      <c r="H30" s="78" t="s">
        <v>146</v>
      </c>
      <c r="I30" s="78" t="s">
        <v>147</v>
      </c>
      <c r="J30" s="78" t="s">
        <v>155</v>
      </c>
      <c r="K30" s="78" t="s">
        <v>149</v>
      </c>
      <c r="L30" s="79">
        <v>44158</v>
      </c>
      <c r="M30" s="80">
        <f t="shared" si="7"/>
        <v>3</v>
      </c>
      <c r="N30" s="79">
        <v>44158</v>
      </c>
      <c r="O30" s="79">
        <v>44155</v>
      </c>
      <c r="P30" s="79">
        <v>44155</v>
      </c>
      <c r="Q30" s="81">
        <v>24730.98113025681</v>
      </c>
      <c r="R30" s="82">
        <v>10000</v>
      </c>
      <c r="S30" s="78">
        <v>99.97773098759097</v>
      </c>
      <c r="T30" s="78">
        <v>0</v>
      </c>
      <c r="U30" s="83">
        <f t="shared" si="8"/>
        <v>247254737.85000038</v>
      </c>
      <c r="V30" s="84">
        <v>0.0271</v>
      </c>
      <c r="W30" s="84">
        <v>0.0271</v>
      </c>
      <c r="X30" s="78" t="s">
        <v>144</v>
      </c>
      <c r="Y30" s="49"/>
    </row>
    <row r="31" spans="1:25" ht="21">
      <c r="A31" s="78">
        <f t="shared" si="2"/>
        <v>29</v>
      </c>
      <c r="B31" s="78" t="s">
        <v>160</v>
      </c>
      <c r="C31" s="78" t="s">
        <v>161</v>
      </c>
      <c r="D31" s="78" t="s">
        <v>144</v>
      </c>
      <c r="E31" s="78"/>
      <c r="F31" s="78"/>
      <c r="G31" s="78" t="s">
        <v>145</v>
      </c>
      <c r="H31" s="78" t="s">
        <v>146</v>
      </c>
      <c r="I31" s="78" t="s">
        <v>147</v>
      </c>
      <c r="J31" s="78" t="s">
        <v>148</v>
      </c>
      <c r="K31" s="78" t="s">
        <v>149</v>
      </c>
      <c r="L31" s="79">
        <v>44158</v>
      </c>
      <c r="M31" s="80">
        <f t="shared" si="7"/>
        <v>3</v>
      </c>
      <c r="N31" s="79">
        <v>44158</v>
      </c>
      <c r="O31" s="79">
        <v>44155</v>
      </c>
      <c r="P31" s="79">
        <v>44155</v>
      </c>
      <c r="Q31" s="81">
        <v>42999.99999977805</v>
      </c>
      <c r="R31" s="82">
        <v>10000</v>
      </c>
      <c r="S31" s="78">
        <v>99.97740236795791</v>
      </c>
      <c r="T31" s="78">
        <v>0</v>
      </c>
      <c r="U31" s="83">
        <f t="shared" si="8"/>
        <v>429902830.17999995</v>
      </c>
      <c r="V31" s="84">
        <v>0.0275</v>
      </c>
      <c r="W31" s="84">
        <v>0.0275</v>
      </c>
      <c r="X31" s="78" t="s">
        <v>144</v>
      </c>
      <c r="Y31" s="49"/>
    </row>
    <row r="32" spans="1:25" ht="21">
      <c r="A32" s="78">
        <f t="shared" si="2"/>
        <v>30</v>
      </c>
      <c r="B32" s="78" t="s">
        <v>162</v>
      </c>
      <c r="C32" s="78" t="s">
        <v>163</v>
      </c>
      <c r="D32" s="78" t="s">
        <v>144</v>
      </c>
      <c r="E32" s="78"/>
      <c r="F32" s="78"/>
      <c r="G32" s="78" t="s">
        <v>145</v>
      </c>
      <c r="H32" s="78" t="s">
        <v>146</v>
      </c>
      <c r="I32" s="78" t="s">
        <v>147</v>
      </c>
      <c r="J32" s="78" t="s">
        <v>148</v>
      </c>
      <c r="K32" s="78" t="s">
        <v>149</v>
      </c>
      <c r="L32" s="79">
        <v>44159</v>
      </c>
      <c r="M32" s="80">
        <f>L32-O32</f>
        <v>1</v>
      </c>
      <c r="N32" s="79">
        <v>44159</v>
      </c>
      <c r="O32" s="79">
        <v>44158</v>
      </c>
      <c r="P32" s="79">
        <v>44158</v>
      </c>
      <c r="Q32" s="81">
        <v>162630.7343194685</v>
      </c>
      <c r="R32" s="82">
        <v>10000</v>
      </c>
      <c r="S32" s="78">
        <v>99.99205542573331</v>
      </c>
      <c r="T32" s="78">
        <v>0</v>
      </c>
      <c r="U32" s="83">
        <f>(Q32*R32*S32/100)+T32</f>
        <v>1626178140.0000002</v>
      </c>
      <c r="V32" s="84">
        <v>0.029</v>
      </c>
      <c r="W32" s="84">
        <v>0.029</v>
      </c>
      <c r="X32" s="78" t="s">
        <v>144</v>
      </c>
      <c r="Y32" s="49"/>
    </row>
    <row r="33" spans="1:25" ht="21">
      <c r="A33" s="78">
        <f t="shared" si="2"/>
        <v>31</v>
      </c>
      <c r="B33" s="78" t="s">
        <v>162</v>
      </c>
      <c r="C33" s="78" t="s">
        <v>163</v>
      </c>
      <c r="D33" s="78" t="s">
        <v>144</v>
      </c>
      <c r="E33" s="78"/>
      <c r="F33" s="78"/>
      <c r="G33" s="78" t="s">
        <v>145</v>
      </c>
      <c r="H33" s="78" t="s">
        <v>146</v>
      </c>
      <c r="I33" s="78" t="s">
        <v>147</v>
      </c>
      <c r="J33" s="78" t="s">
        <v>150</v>
      </c>
      <c r="K33" s="78" t="s">
        <v>149</v>
      </c>
      <c r="L33" s="79">
        <v>44159</v>
      </c>
      <c r="M33" s="80">
        <f aca="true" t="shared" si="9" ref="M33:M38">L33-O33</f>
        <v>1</v>
      </c>
      <c r="N33" s="79">
        <v>44159</v>
      </c>
      <c r="O33" s="79">
        <v>44158</v>
      </c>
      <c r="P33" s="79">
        <v>44158</v>
      </c>
      <c r="Q33" s="81">
        <v>35794.05268509863</v>
      </c>
      <c r="R33" s="82">
        <v>10000</v>
      </c>
      <c r="S33" s="78">
        <v>99.99205542573331</v>
      </c>
      <c r="T33" s="78">
        <v>0</v>
      </c>
      <c r="U33" s="83">
        <f aca="true" t="shared" si="10" ref="U33:U38">(Q33*R33*S33/100)+T33</f>
        <v>357912090.00000006</v>
      </c>
      <c r="V33" s="84">
        <v>0.029</v>
      </c>
      <c r="W33" s="84">
        <v>0.029</v>
      </c>
      <c r="X33" s="78" t="s">
        <v>144</v>
      </c>
      <c r="Y33" s="49"/>
    </row>
    <row r="34" spans="1:25" ht="21">
      <c r="A34" s="78">
        <f t="shared" si="2"/>
        <v>32</v>
      </c>
      <c r="B34" s="78" t="s">
        <v>162</v>
      </c>
      <c r="C34" s="78" t="s">
        <v>163</v>
      </c>
      <c r="D34" s="78" t="s">
        <v>144</v>
      </c>
      <c r="E34" s="78"/>
      <c r="F34" s="78"/>
      <c r="G34" s="78" t="s">
        <v>145</v>
      </c>
      <c r="H34" s="78" t="s">
        <v>146</v>
      </c>
      <c r="I34" s="78" t="s">
        <v>147</v>
      </c>
      <c r="J34" s="78" t="s">
        <v>151</v>
      </c>
      <c r="K34" s="78" t="s">
        <v>149</v>
      </c>
      <c r="L34" s="79">
        <v>44159</v>
      </c>
      <c r="M34" s="80">
        <f t="shared" si="9"/>
        <v>1</v>
      </c>
      <c r="N34" s="79">
        <v>44159</v>
      </c>
      <c r="O34" s="79">
        <v>44158</v>
      </c>
      <c r="P34" s="79">
        <v>44158</v>
      </c>
      <c r="Q34" s="81">
        <v>23594.155955242466</v>
      </c>
      <c r="R34" s="82">
        <v>10000</v>
      </c>
      <c r="S34" s="78">
        <v>99.99205542573328</v>
      </c>
      <c r="T34" s="78">
        <v>0</v>
      </c>
      <c r="U34" s="83">
        <f t="shared" si="10"/>
        <v>235922814.99999997</v>
      </c>
      <c r="V34" s="84">
        <v>0.029</v>
      </c>
      <c r="W34" s="84">
        <v>0.029</v>
      </c>
      <c r="X34" s="78" t="s">
        <v>144</v>
      </c>
      <c r="Y34" s="49"/>
    </row>
    <row r="35" spans="1:25" ht="21">
      <c r="A35" s="78">
        <f t="shared" si="2"/>
        <v>33</v>
      </c>
      <c r="B35" s="78" t="s">
        <v>162</v>
      </c>
      <c r="C35" s="78" t="s">
        <v>163</v>
      </c>
      <c r="D35" s="78" t="s">
        <v>144</v>
      </c>
      <c r="E35" s="78"/>
      <c r="F35" s="78"/>
      <c r="G35" s="78" t="s">
        <v>145</v>
      </c>
      <c r="H35" s="78" t="s">
        <v>146</v>
      </c>
      <c r="I35" s="78" t="s">
        <v>147</v>
      </c>
      <c r="J35" s="78" t="s">
        <v>152</v>
      </c>
      <c r="K35" s="78" t="s">
        <v>149</v>
      </c>
      <c r="L35" s="79">
        <v>44159</v>
      </c>
      <c r="M35" s="80">
        <f t="shared" si="9"/>
        <v>1</v>
      </c>
      <c r="N35" s="79">
        <v>44159</v>
      </c>
      <c r="O35" s="79">
        <v>44158</v>
      </c>
      <c r="P35" s="79">
        <v>44158</v>
      </c>
      <c r="Q35" s="81">
        <v>11958.572457670138</v>
      </c>
      <c r="R35" s="82">
        <v>10000</v>
      </c>
      <c r="S35" s="78">
        <v>99.99205542573328</v>
      </c>
      <c r="T35" s="78">
        <v>0</v>
      </c>
      <c r="U35" s="83">
        <f t="shared" si="10"/>
        <v>119576223.99999999</v>
      </c>
      <c r="V35" s="84">
        <v>0.029</v>
      </c>
      <c r="W35" s="84">
        <v>0.029</v>
      </c>
      <c r="X35" s="78" t="s">
        <v>144</v>
      </c>
      <c r="Y35" s="49"/>
    </row>
    <row r="36" spans="1:25" ht="21">
      <c r="A36" s="78">
        <f t="shared" si="2"/>
        <v>34</v>
      </c>
      <c r="B36" s="78" t="s">
        <v>162</v>
      </c>
      <c r="C36" s="78" t="s">
        <v>163</v>
      </c>
      <c r="D36" s="78" t="s">
        <v>144</v>
      </c>
      <c r="E36" s="78"/>
      <c r="F36" s="78"/>
      <c r="G36" s="78" t="s">
        <v>145</v>
      </c>
      <c r="H36" s="78" t="s">
        <v>146</v>
      </c>
      <c r="I36" s="78" t="s">
        <v>147</v>
      </c>
      <c r="J36" s="78" t="s">
        <v>153</v>
      </c>
      <c r="K36" s="78" t="s">
        <v>149</v>
      </c>
      <c r="L36" s="79">
        <v>44159</v>
      </c>
      <c r="M36" s="80">
        <f t="shared" si="9"/>
        <v>1</v>
      </c>
      <c r="N36" s="79">
        <v>44159</v>
      </c>
      <c r="O36" s="79">
        <v>44158</v>
      </c>
      <c r="P36" s="79">
        <v>44158</v>
      </c>
      <c r="Q36" s="81">
        <v>777.0927367095891</v>
      </c>
      <c r="R36" s="82">
        <v>10000</v>
      </c>
      <c r="S36" s="78">
        <v>99.99205542573328</v>
      </c>
      <c r="T36" s="78">
        <v>0</v>
      </c>
      <c r="U36" s="83">
        <f t="shared" si="10"/>
        <v>7770309.999999999</v>
      </c>
      <c r="V36" s="84">
        <v>0.029</v>
      </c>
      <c r="W36" s="84">
        <v>0.029</v>
      </c>
      <c r="X36" s="78" t="s">
        <v>144</v>
      </c>
      <c r="Y36" s="49"/>
    </row>
    <row r="37" spans="1:25" ht="21">
      <c r="A37" s="78">
        <f t="shared" si="2"/>
        <v>35</v>
      </c>
      <c r="B37" s="78" t="s">
        <v>162</v>
      </c>
      <c r="C37" s="78" t="s">
        <v>163</v>
      </c>
      <c r="D37" s="78" t="s">
        <v>144</v>
      </c>
      <c r="E37" s="78"/>
      <c r="F37" s="78"/>
      <c r="G37" s="78" t="s">
        <v>145</v>
      </c>
      <c r="H37" s="78" t="s">
        <v>146</v>
      </c>
      <c r="I37" s="78" t="s">
        <v>147</v>
      </c>
      <c r="J37" s="78" t="s">
        <v>154</v>
      </c>
      <c r="K37" s="78" t="s">
        <v>149</v>
      </c>
      <c r="L37" s="79">
        <v>44159</v>
      </c>
      <c r="M37" s="80">
        <f t="shared" si="9"/>
        <v>1</v>
      </c>
      <c r="N37" s="79">
        <v>44159</v>
      </c>
      <c r="O37" s="79">
        <v>44158</v>
      </c>
      <c r="P37" s="79">
        <v>44158</v>
      </c>
      <c r="Q37" s="81">
        <v>53514.41069210082</v>
      </c>
      <c r="R37" s="82">
        <v>10000</v>
      </c>
      <c r="S37" s="78">
        <v>99.99205542573331</v>
      </c>
      <c r="T37" s="78">
        <v>0</v>
      </c>
      <c r="U37" s="83">
        <f t="shared" si="10"/>
        <v>535101592.00000006</v>
      </c>
      <c r="V37" s="84">
        <v>0.029</v>
      </c>
      <c r="W37" s="84">
        <v>0.029</v>
      </c>
      <c r="X37" s="78" t="s">
        <v>144</v>
      </c>
      <c r="Y37" s="49"/>
    </row>
    <row r="38" spans="1:25" ht="21">
      <c r="A38" s="78">
        <f t="shared" si="2"/>
        <v>36</v>
      </c>
      <c r="B38" s="78" t="s">
        <v>162</v>
      </c>
      <c r="C38" s="78" t="s">
        <v>163</v>
      </c>
      <c r="D38" s="78" t="s">
        <v>144</v>
      </c>
      <c r="E38" s="78"/>
      <c r="F38" s="78"/>
      <c r="G38" s="78" t="s">
        <v>145</v>
      </c>
      <c r="H38" s="78" t="s">
        <v>146</v>
      </c>
      <c r="I38" s="78" t="s">
        <v>147</v>
      </c>
      <c r="J38" s="78" t="s">
        <v>155</v>
      </c>
      <c r="K38" s="78" t="s">
        <v>149</v>
      </c>
      <c r="L38" s="79">
        <v>44159</v>
      </c>
      <c r="M38" s="80">
        <f t="shared" si="9"/>
        <v>1</v>
      </c>
      <c r="N38" s="79">
        <v>44159</v>
      </c>
      <c r="O38" s="79">
        <v>44158</v>
      </c>
      <c r="P38" s="79">
        <v>44158</v>
      </c>
      <c r="Q38" s="81">
        <v>24730.981153164612</v>
      </c>
      <c r="R38" s="82">
        <v>10000</v>
      </c>
      <c r="S38" s="78">
        <v>99.99205542573331</v>
      </c>
      <c r="T38" s="78">
        <v>0</v>
      </c>
      <c r="U38" s="83">
        <f t="shared" si="10"/>
        <v>247290163.8200002</v>
      </c>
      <c r="V38" s="84">
        <v>0.029</v>
      </c>
      <c r="W38" s="84">
        <v>0.029</v>
      </c>
      <c r="X38" s="78" t="s">
        <v>144</v>
      </c>
      <c r="Y38" s="49"/>
    </row>
    <row r="39" spans="1:25" ht="21">
      <c r="A39" s="78">
        <f t="shared" si="2"/>
        <v>37</v>
      </c>
      <c r="B39" s="78" t="s">
        <v>164</v>
      </c>
      <c r="C39" s="78" t="s">
        <v>165</v>
      </c>
      <c r="D39" s="78" t="s">
        <v>144</v>
      </c>
      <c r="E39" s="78"/>
      <c r="F39" s="78"/>
      <c r="G39" s="78" t="s">
        <v>145</v>
      </c>
      <c r="H39" s="78" t="s">
        <v>146</v>
      </c>
      <c r="I39" s="78" t="s">
        <v>147</v>
      </c>
      <c r="J39" s="78" t="s">
        <v>148</v>
      </c>
      <c r="K39" s="78" t="s">
        <v>149</v>
      </c>
      <c r="L39" s="79">
        <v>44160</v>
      </c>
      <c r="M39" s="80">
        <f>L39-O39</f>
        <v>1</v>
      </c>
      <c r="N39" s="79">
        <v>44160</v>
      </c>
      <c r="O39" s="79">
        <v>44159</v>
      </c>
      <c r="P39" s="79">
        <v>44159</v>
      </c>
      <c r="Q39" s="81">
        <v>72630.7224663321</v>
      </c>
      <c r="R39" s="82">
        <v>10000</v>
      </c>
      <c r="S39" s="78">
        <v>99.9921102115778</v>
      </c>
      <c r="T39" s="78">
        <v>0</v>
      </c>
      <c r="U39" s="83">
        <f>(Q39*R39*S39/100)+T39</f>
        <v>726249920.5599998</v>
      </c>
      <c r="V39" s="84">
        <v>0.0288</v>
      </c>
      <c r="W39" s="84">
        <v>0.0288</v>
      </c>
      <c r="X39" s="78" t="s">
        <v>144</v>
      </c>
      <c r="Y39" s="49"/>
    </row>
    <row r="40" spans="1:25" ht="21">
      <c r="A40" s="78">
        <f t="shared" si="2"/>
        <v>38</v>
      </c>
      <c r="B40" s="78" t="s">
        <v>164</v>
      </c>
      <c r="C40" s="78" t="s">
        <v>165</v>
      </c>
      <c r="D40" s="78" t="s">
        <v>144</v>
      </c>
      <c r="E40" s="78"/>
      <c r="F40" s="78"/>
      <c r="G40" s="78" t="s">
        <v>145</v>
      </c>
      <c r="H40" s="78" t="s">
        <v>146</v>
      </c>
      <c r="I40" s="78" t="s">
        <v>147</v>
      </c>
      <c r="J40" s="78" t="s">
        <v>150</v>
      </c>
      <c r="K40" s="78" t="s">
        <v>149</v>
      </c>
      <c r="L40" s="79">
        <v>44160</v>
      </c>
      <c r="M40" s="80">
        <f aca="true" t="shared" si="11" ref="M40:M46">L40-O40</f>
        <v>1</v>
      </c>
      <c r="N40" s="79">
        <v>44160</v>
      </c>
      <c r="O40" s="79">
        <v>44159</v>
      </c>
      <c r="P40" s="79">
        <v>44159</v>
      </c>
      <c r="Q40" s="81">
        <v>35794.05547524471</v>
      </c>
      <c r="R40" s="82">
        <v>10000</v>
      </c>
      <c r="S40" s="78">
        <v>99.99211021157782</v>
      </c>
      <c r="T40" s="78">
        <v>0</v>
      </c>
      <c r="U40" s="83">
        <f aca="true" t="shared" si="12" ref="U40:U46">(Q40*R40*S40/100)+T40</f>
        <v>357912314</v>
      </c>
      <c r="V40" s="84">
        <v>0.0288</v>
      </c>
      <c r="W40" s="84">
        <v>0.0288</v>
      </c>
      <c r="X40" s="78" t="s">
        <v>144</v>
      </c>
      <c r="Y40" s="49"/>
    </row>
    <row r="41" spans="1:25" ht="21">
      <c r="A41" s="78">
        <f t="shared" si="2"/>
        <v>39</v>
      </c>
      <c r="B41" s="78" t="s">
        <v>164</v>
      </c>
      <c r="C41" s="78" t="s">
        <v>165</v>
      </c>
      <c r="D41" s="78" t="s">
        <v>144</v>
      </c>
      <c r="E41" s="78"/>
      <c r="F41" s="78"/>
      <c r="G41" s="78" t="s">
        <v>145</v>
      </c>
      <c r="H41" s="78" t="s">
        <v>146</v>
      </c>
      <c r="I41" s="78" t="s">
        <v>147</v>
      </c>
      <c r="J41" s="78" t="s">
        <v>151</v>
      </c>
      <c r="K41" s="78" t="s">
        <v>149</v>
      </c>
      <c r="L41" s="79">
        <v>44160</v>
      </c>
      <c r="M41" s="80">
        <f t="shared" si="11"/>
        <v>1</v>
      </c>
      <c r="N41" s="79">
        <v>44160</v>
      </c>
      <c r="O41" s="79">
        <v>44159</v>
      </c>
      <c r="P41" s="79">
        <v>44159</v>
      </c>
      <c r="Q41" s="81">
        <v>23594.157829132713</v>
      </c>
      <c r="R41" s="82">
        <v>10000</v>
      </c>
      <c r="S41" s="78">
        <v>99.99211021157782</v>
      </c>
      <c r="T41" s="78">
        <v>0</v>
      </c>
      <c r="U41" s="83">
        <f t="shared" si="12"/>
        <v>235922963</v>
      </c>
      <c r="V41" s="84">
        <v>0.0288</v>
      </c>
      <c r="W41" s="84">
        <v>0.0288</v>
      </c>
      <c r="X41" s="78" t="s">
        <v>144</v>
      </c>
      <c r="Y41" s="49"/>
    </row>
    <row r="42" spans="1:25" ht="21">
      <c r="A42" s="78">
        <f t="shared" si="2"/>
        <v>40</v>
      </c>
      <c r="B42" s="78" t="s">
        <v>164</v>
      </c>
      <c r="C42" s="78" t="s">
        <v>165</v>
      </c>
      <c r="D42" s="78" t="s">
        <v>144</v>
      </c>
      <c r="E42" s="78"/>
      <c r="F42" s="78"/>
      <c r="G42" s="78" t="s">
        <v>145</v>
      </c>
      <c r="H42" s="78" t="s">
        <v>146</v>
      </c>
      <c r="I42" s="78" t="s">
        <v>147</v>
      </c>
      <c r="J42" s="78" t="s">
        <v>152</v>
      </c>
      <c r="K42" s="78" t="s">
        <v>149</v>
      </c>
      <c r="L42" s="79">
        <v>44160</v>
      </c>
      <c r="M42" s="80">
        <f t="shared" si="11"/>
        <v>1</v>
      </c>
      <c r="N42" s="79">
        <v>44160</v>
      </c>
      <c r="O42" s="79">
        <v>44159</v>
      </c>
      <c r="P42" s="79">
        <v>44159</v>
      </c>
      <c r="Q42" s="81">
        <v>11958.573406140054</v>
      </c>
      <c r="R42" s="82">
        <v>10000</v>
      </c>
      <c r="S42" s="78">
        <v>99.99211021157784</v>
      </c>
      <c r="T42" s="78">
        <v>0</v>
      </c>
      <c r="U42" s="83">
        <f t="shared" si="12"/>
        <v>119576299.00000001</v>
      </c>
      <c r="V42" s="84">
        <v>0.0288</v>
      </c>
      <c r="W42" s="84">
        <v>0.0288</v>
      </c>
      <c r="X42" s="78" t="s">
        <v>144</v>
      </c>
      <c r="Y42" s="49"/>
    </row>
    <row r="43" spans="1:25" ht="21">
      <c r="A43" s="78">
        <f t="shared" si="2"/>
        <v>41</v>
      </c>
      <c r="B43" s="78" t="s">
        <v>164</v>
      </c>
      <c r="C43" s="78" t="s">
        <v>165</v>
      </c>
      <c r="D43" s="78" t="s">
        <v>144</v>
      </c>
      <c r="E43" s="78"/>
      <c r="F43" s="78"/>
      <c r="G43" s="78" t="s">
        <v>145</v>
      </c>
      <c r="H43" s="78" t="s">
        <v>146</v>
      </c>
      <c r="I43" s="78" t="s">
        <v>147</v>
      </c>
      <c r="J43" s="78" t="s">
        <v>153</v>
      </c>
      <c r="K43" s="78" t="s">
        <v>149</v>
      </c>
      <c r="L43" s="79">
        <v>44160</v>
      </c>
      <c r="M43" s="80">
        <f t="shared" si="11"/>
        <v>1</v>
      </c>
      <c r="N43" s="79">
        <v>44160</v>
      </c>
      <c r="O43" s="79">
        <v>44159</v>
      </c>
      <c r="P43" s="79">
        <v>44159</v>
      </c>
      <c r="Q43" s="81">
        <v>777.09281097863</v>
      </c>
      <c r="R43" s="82">
        <v>10000</v>
      </c>
      <c r="S43" s="78">
        <v>99.99211021157784</v>
      </c>
      <c r="T43" s="78">
        <v>0</v>
      </c>
      <c r="U43" s="83">
        <f t="shared" si="12"/>
        <v>7770315</v>
      </c>
      <c r="V43" s="84">
        <v>0.0288</v>
      </c>
      <c r="W43" s="84">
        <v>0.0288</v>
      </c>
      <c r="X43" s="78" t="s">
        <v>144</v>
      </c>
      <c r="Y43" s="49"/>
    </row>
    <row r="44" spans="1:25" ht="21">
      <c r="A44" s="78">
        <f t="shared" si="2"/>
        <v>42</v>
      </c>
      <c r="B44" s="78" t="s">
        <v>164</v>
      </c>
      <c r="C44" s="78" t="s">
        <v>165</v>
      </c>
      <c r="D44" s="78" t="s">
        <v>144</v>
      </c>
      <c r="E44" s="78"/>
      <c r="F44" s="78"/>
      <c r="G44" s="78" t="s">
        <v>145</v>
      </c>
      <c r="H44" s="78" t="s">
        <v>146</v>
      </c>
      <c r="I44" s="78" t="s">
        <v>147</v>
      </c>
      <c r="J44" s="78" t="s">
        <v>154</v>
      </c>
      <c r="K44" s="78" t="s">
        <v>149</v>
      </c>
      <c r="L44" s="79">
        <v>44160</v>
      </c>
      <c r="M44" s="80">
        <f t="shared" si="11"/>
        <v>1</v>
      </c>
      <c r="N44" s="79">
        <v>44160</v>
      </c>
      <c r="O44" s="79">
        <v>44159</v>
      </c>
      <c r="P44" s="79">
        <v>44159</v>
      </c>
      <c r="Q44" s="81">
        <v>53514.41497411682</v>
      </c>
      <c r="R44" s="82">
        <v>10000</v>
      </c>
      <c r="S44" s="78">
        <v>99.99211021157782</v>
      </c>
      <c r="T44" s="78">
        <v>0</v>
      </c>
      <c r="U44" s="83">
        <f t="shared" si="12"/>
        <v>535101928</v>
      </c>
      <c r="V44" s="84">
        <v>0.0288</v>
      </c>
      <c r="W44" s="84">
        <v>0.0288</v>
      </c>
      <c r="X44" s="78" t="s">
        <v>144</v>
      </c>
      <c r="Y44" s="49"/>
    </row>
    <row r="45" spans="1:25" ht="21">
      <c r="A45" s="78">
        <f t="shared" si="2"/>
        <v>43</v>
      </c>
      <c r="B45" s="78" t="s">
        <v>164</v>
      </c>
      <c r="C45" s="78" t="s">
        <v>165</v>
      </c>
      <c r="D45" s="78" t="s">
        <v>144</v>
      </c>
      <c r="E45" s="78"/>
      <c r="F45" s="78"/>
      <c r="G45" s="78" t="s">
        <v>145</v>
      </c>
      <c r="H45" s="78" t="s">
        <v>146</v>
      </c>
      <c r="I45" s="78" t="s">
        <v>147</v>
      </c>
      <c r="J45" s="78" t="s">
        <v>155</v>
      </c>
      <c r="K45" s="78" t="s">
        <v>149</v>
      </c>
      <c r="L45" s="79">
        <v>44160</v>
      </c>
      <c r="M45" s="80">
        <f t="shared" si="11"/>
        <v>1</v>
      </c>
      <c r="N45" s="79">
        <v>44160</v>
      </c>
      <c r="O45" s="79">
        <v>44159</v>
      </c>
      <c r="P45" s="79">
        <v>44159</v>
      </c>
      <c r="Q45" s="81">
        <v>24730.983037236372</v>
      </c>
      <c r="R45" s="82">
        <v>10000</v>
      </c>
      <c r="S45" s="78">
        <v>99.99211021157782</v>
      </c>
      <c r="T45" s="78">
        <v>0</v>
      </c>
      <c r="U45" s="83">
        <f t="shared" si="12"/>
        <v>247290318.15000007</v>
      </c>
      <c r="V45" s="84">
        <v>0.0288</v>
      </c>
      <c r="W45" s="84">
        <v>0.0288</v>
      </c>
      <c r="X45" s="78" t="s">
        <v>144</v>
      </c>
      <c r="Y45" s="49"/>
    </row>
    <row r="46" spans="1:25" ht="21">
      <c r="A46" s="78">
        <f t="shared" si="2"/>
        <v>44</v>
      </c>
      <c r="B46" s="78" t="s">
        <v>164</v>
      </c>
      <c r="C46" s="78" t="s">
        <v>165</v>
      </c>
      <c r="D46" s="78" t="s">
        <v>144</v>
      </c>
      <c r="E46" s="78"/>
      <c r="F46" s="78"/>
      <c r="G46" s="78" t="s">
        <v>145</v>
      </c>
      <c r="H46" s="78" t="s">
        <v>146</v>
      </c>
      <c r="I46" s="78" t="s">
        <v>147</v>
      </c>
      <c r="J46" s="78" t="s">
        <v>148</v>
      </c>
      <c r="K46" s="78" t="s">
        <v>149</v>
      </c>
      <c r="L46" s="79">
        <v>44160</v>
      </c>
      <c r="M46" s="80">
        <f t="shared" si="11"/>
        <v>1</v>
      </c>
      <c r="N46" s="79">
        <v>44160</v>
      </c>
      <c r="O46" s="79">
        <v>44159</v>
      </c>
      <c r="P46" s="79">
        <v>44159</v>
      </c>
      <c r="Q46" s="81">
        <v>89999.99999992966</v>
      </c>
      <c r="R46" s="82">
        <v>10000</v>
      </c>
      <c r="S46" s="78">
        <v>99.99213760452261</v>
      </c>
      <c r="T46" s="78">
        <v>0</v>
      </c>
      <c r="U46" s="83">
        <f t="shared" si="12"/>
        <v>899929238.4400002</v>
      </c>
      <c r="V46" s="84">
        <v>0.0287</v>
      </c>
      <c r="W46" s="84">
        <v>0.0287</v>
      </c>
      <c r="X46" s="78" t="s">
        <v>144</v>
      </c>
      <c r="Y46" s="49"/>
    </row>
    <row r="47" spans="1:25" ht="21">
      <c r="A47" s="78">
        <f t="shared" si="2"/>
        <v>45</v>
      </c>
      <c r="B47" s="78" t="s">
        <v>166</v>
      </c>
      <c r="C47" s="78" t="s">
        <v>167</v>
      </c>
      <c r="D47" s="78" t="s">
        <v>144</v>
      </c>
      <c r="E47" s="78"/>
      <c r="F47" s="78"/>
      <c r="G47" s="78" t="s">
        <v>145</v>
      </c>
      <c r="H47" s="78" t="s">
        <v>146</v>
      </c>
      <c r="I47" s="78" t="s">
        <v>147</v>
      </c>
      <c r="J47" s="78" t="s">
        <v>148</v>
      </c>
      <c r="K47" s="78" t="s">
        <v>149</v>
      </c>
      <c r="L47" s="79">
        <v>44161</v>
      </c>
      <c r="M47" s="80">
        <f>L47-O47</f>
        <v>1</v>
      </c>
      <c r="N47" s="79">
        <v>44161</v>
      </c>
      <c r="O47" s="79">
        <v>44160</v>
      </c>
      <c r="P47" s="79">
        <v>44160</v>
      </c>
      <c r="Q47" s="81">
        <v>162630.72247882563</v>
      </c>
      <c r="R47" s="82">
        <v>10000</v>
      </c>
      <c r="S47" s="78">
        <v>99.99274025310491</v>
      </c>
      <c r="T47" s="78">
        <v>0</v>
      </c>
      <c r="U47" s="83">
        <f>(Q47*R47*S47/100)+T47</f>
        <v>1626189159</v>
      </c>
      <c r="V47" s="84">
        <v>0.0265</v>
      </c>
      <c r="W47" s="84">
        <v>0.0265</v>
      </c>
      <c r="X47" s="78" t="s">
        <v>144</v>
      </c>
      <c r="Y47" s="49"/>
    </row>
    <row r="48" spans="1:25" ht="21">
      <c r="A48" s="78">
        <f t="shared" si="2"/>
        <v>46</v>
      </c>
      <c r="B48" s="78" t="s">
        <v>166</v>
      </c>
      <c r="C48" s="78" t="s">
        <v>167</v>
      </c>
      <c r="D48" s="78" t="s">
        <v>144</v>
      </c>
      <c r="E48" s="78"/>
      <c r="F48" s="78"/>
      <c r="G48" s="78" t="s">
        <v>145</v>
      </c>
      <c r="H48" s="78" t="s">
        <v>146</v>
      </c>
      <c r="I48" s="78" t="s">
        <v>147</v>
      </c>
      <c r="J48" s="78" t="s">
        <v>150</v>
      </c>
      <c r="K48" s="78" t="s">
        <v>149</v>
      </c>
      <c r="L48" s="79">
        <v>44161</v>
      </c>
      <c r="M48" s="80">
        <f aca="true" t="shared" si="13" ref="M48:M53">L48-O48</f>
        <v>1</v>
      </c>
      <c r="N48" s="79">
        <v>44161</v>
      </c>
      <c r="O48" s="79">
        <v>44160</v>
      </c>
      <c r="P48" s="79">
        <v>44160</v>
      </c>
      <c r="Q48" s="81">
        <v>35794.05545782972</v>
      </c>
      <c r="R48" s="82">
        <v>10000</v>
      </c>
      <c r="S48" s="78">
        <v>99.99274025310491</v>
      </c>
      <c r="T48" s="78">
        <v>0</v>
      </c>
      <c r="U48" s="83">
        <f aca="true" t="shared" si="14" ref="U48:U53">(Q48*R48*S48/100)+T48</f>
        <v>357914569</v>
      </c>
      <c r="V48" s="84">
        <v>0.0265</v>
      </c>
      <c r="W48" s="84">
        <v>0.0265</v>
      </c>
      <c r="X48" s="78" t="s">
        <v>144</v>
      </c>
      <c r="Y48" s="49"/>
    </row>
    <row r="49" spans="1:25" ht="21">
      <c r="A49" s="78">
        <f t="shared" si="2"/>
        <v>47</v>
      </c>
      <c r="B49" s="78" t="s">
        <v>166</v>
      </c>
      <c r="C49" s="78" t="s">
        <v>167</v>
      </c>
      <c r="D49" s="78" t="s">
        <v>144</v>
      </c>
      <c r="E49" s="78"/>
      <c r="F49" s="78"/>
      <c r="G49" s="78" t="s">
        <v>145</v>
      </c>
      <c r="H49" s="78" t="s">
        <v>146</v>
      </c>
      <c r="I49" s="78" t="s">
        <v>147</v>
      </c>
      <c r="J49" s="78" t="s">
        <v>151</v>
      </c>
      <c r="K49" s="78" t="s">
        <v>149</v>
      </c>
      <c r="L49" s="79">
        <v>44161</v>
      </c>
      <c r="M49" s="80">
        <f t="shared" si="13"/>
        <v>1</v>
      </c>
      <c r="N49" s="79">
        <v>44161</v>
      </c>
      <c r="O49" s="79">
        <v>44160</v>
      </c>
      <c r="P49" s="79">
        <v>44160</v>
      </c>
      <c r="Q49" s="81">
        <v>23594.157776136573</v>
      </c>
      <c r="R49" s="82">
        <v>10000</v>
      </c>
      <c r="S49" s="78">
        <v>99.99274025310491</v>
      </c>
      <c r="T49" s="78">
        <v>0</v>
      </c>
      <c r="U49" s="83">
        <f t="shared" si="14"/>
        <v>235924449</v>
      </c>
      <c r="V49" s="84">
        <v>0.0265</v>
      </c>
      <c r="W49" s="84">
        <v>0.0265</v>
      </c>
      <c r="X49" s="78" t="s">
        <v>144</v>
      </c>
      <c r="Y49" s="49"/>
    </row>
    <row r="50" spans="1:25" ht="21">
      <c r="A50" s="78">
        <f t="shared" si="2"/>
        <v>48</v>
      </c>
      <c r="B50" s="78" t="s">
        <v>166</v>
      </c>
      <c r="C50" s="78" t="s">
        <v>167</v>
      </c>
      <c r="D50" s="78" t="s">
        <v>144</v>
      </c>
      <c r="E50" s="78"/>
      <c r="F50" s="78"/>
      <c r="G50" s="78" t="s">
        <v>145</v>
      </c>
      <c r="H50" s="78" t="s">
        <v>146</v>
      </c>
      <c r="I50" s="78" t="s">
        <v>147</v>
      </c>
      <c r="J50" s="78" t="s">
        <v>152</v>
      </c>
      <c r="K50" s="78" t="s">
        <v>149</v>
      </c>
      <c r="L50" s="79">
        <v>44161</v>
      </c>
      <c r="M50" s="80">
        <f t="shared" si="13"/>
        <v>1</v>
      </c>
      <c r="N50" s="79">
        <v>44161</v>
      </c>
      <c r="O50" s="79">
        <v>44160</v>
      </c>
      <c r="P50" s="79">
        <v>44160</v>
      </c>
      <c r="Q50" s="81">
        <v>11958.573362158357</v>
      </c>
      <c r="R50" s="82">
        <v>10000</v>
      </c>
      <c r="S50" s="78">
        <v>99.99274025310491</v>
      </c>
      <c r="T50" s="78">
        <v>0</v>
      </c>
      <c r="U50" s="83">
        <f t="shared" si="14"/>
        <v>119577052</v>
      </c>
      <c r="V50" s="84">
        <v>0.0265</v>
      </c>
      <c r="W50" s="84">
        <v>0.0265</v>
      </c>
      <c r="X50" s="78" t="s">
        <v>144</v>
      </c>
      <c r="Y50" s="49"/>
    </row>
    <row r="51" spans="1:25" ht="21">
      <c r="A51" s="78">
        <f t="shared" si="2"/>
        <v>49</v>
      </c>
      <c r="B51" s="78" t="s">
        <v>166</v>
      </c>
      <c r="C51" s="78" t="s">
        <v>167</v>
      </c>
      <c r="D51" s="78" t="s">
        <v>144</v>
      </c>
      <c r="E51" s="78"/>
      <c r="F51" s="78"/>
      <c r="G51" s="78" t="s">
        <v>145</v>
      </c>
      <c r="H51" s="78" t="s">
        <v>146</v>
      </c>
      <c r="I51" s="78" t="s">
        <v>147</v>
      </c>
      <c r="J51" s="78" t="s">
        <v>153</v>
      </c>
      <c r="K51" s="78" t="s">
        <v>149</v>
      </c>
      <c r="L51" s="79">
        <v>44161</v>
      </c>
      <c r="M51" s="80">
        <f t="shared" si="13"/>
        <v>1</v>
      </c>
      <c r="N51" s="79">
        <v>44161</v>
      </c>
      <c r="O51" s="79">
        <v>44160</v>
      </c>
      <c r="P51" s="79">
        <v>44160</v>
      </c>
      <c r="Q51" s="81">
        <v>777.0928149715069</v>
      </c>
      <c r="R51" s="82">
        <v>10000</v>
      </c>
      <c r="S51" s="78">
        <v>99.99274025310491</v>
      </c>
      <c r="T51" s="78">
        <v>0</v>
      </c>
      <c r="U51" s="83">
        <f t="shared" si="14"/>
        <v>7770364</v>
      </c>
      <c r="V51" s="84">
        <v>0.0265</v>
      </c>
      <c r="W51" s="84">
        <v>0.0265</v>
      </c>
      <c r="X51" s="78" t="s">
        <v>144</v>
      </c>
      <c r="Y51" s="49"/>
    </row>
    <row r="52" spans="1:25" ht="21">
      <c r="A52" s="78">
        <f t="shared" si="2"/>
        <v>50</v>
      </c>
      <c r="B52" s="78" t="s">
        <v>166</v>
      </c>
      <c r="C52" s="78" t="s">
        <v>167</v>
      </c>
      <c r="D52" s="78" t="s">
        <v>144</v>
      </c>
      <c r="E52" s="78"/>
      <c r="F52" s="78"/>
      <c r="G52" s="78" t="s">
        <v>145</v>
      </c>
      <c r="H52" s="78" t="s">
        <v>146</v>
      </c>
      <c r="I52" s="78" t="s">
        <v>147</v>
      </c>
      <c r="J52" s="78" t="s">
        <v>154</v>
      </c>
      <c r="K52" s="78" t="s">
        <v>149</v>
      </c>
      <c r="L52" s="79">
        <v>44161</v>
      </c>
      <c r="M52" s="80">
        <f t="shared" si="13"/>
        <v>1</v>
      </c>
      <c r="N52" s="79">
        <v>44161</v>
      </c>
      <c r="O52" s="79">
        <v>44160</v>
      </c>
      <c r="P52" s="79">
        <v>44160</v>
      </c>
      <c r="Q52" s="81">
        <v>53514.41491107493</v>
      </c>
      <c r="R52" s="82">
        <v>10000</v>
      </c>
      <c r="S52" s="78">
        <v>99.99274025310491</v>
      </c>
      <c r="T52" s="78">
        <v>0</v>
      </c>
      <c r="U52" s="83">
        <f t="shared" si="14"/>
        <v>535105299</v>
      </c>
      <c r="V52" s="84">
        <v>0.0265</v>
      </c>
      <c r="W52" s="84">
        <v>0.0265</v>
      </c>
      <c r="X52" s="78" t="s">
        <v>144</v>
      </c>
      <c r="Y52" s="49"/>
    </row>
    <row r="53" spans="1:25" ht="21">
      <c r="A53" s="78">
        <f t="shared" si="2"/>
        <v>51</v>
      </c>
      <c r="B53" s="78" t="s">
        <v>166</v>
      </c>
      <c r="C53" s="78" t="s">
        <v>167</v>
      </c>
      <c r="D53" s="78" t="s">
        <v>144</v>
      </c>
      <c r="E53" s="78"/>
      <c r="F53" s="78"/>
      <c r="G53" s="78" t="s">
        <v>145</v>
      </c>
      <c r="H53" s="78" t="s">
        <v>146</v>
      </c>
      <c r="I53" s="78" t="s">
        <v>147</v>
      </c>
      <c r="J53" s="78" t="s">
        <v>155</v>
      </c>
      <c r="K53" s="78" t="s">
        <v>149</v>
      </c>
      <c r="L53" s="79">
        <v>44161</v>
      </c>
      <c r="M53" s="80">
        <f t="shared" si="13"/>
        <v>1</v>
      </c>
      <c r="N53" s="79">
        <v>44161</v>
      </c>
      <c r="O53" s="79">
        <v>44160</v>
      </c>
      <c r="P53" s="79">
        <v>44160</v>
      </c>
      <c r="Q53" s="81">
        <v>24730.983199784954</v>
      </c>
      <c r="R53" s="82">
        <v>10000</v>
      </c>
      <c r="S53" s="78">
        <v>99.99274025310491</v>
      </c>
      <c r="T53" s="78">
        <v>0</v>
      </c>
      <c r="U53" s="83">
        <f t="shared" si="14"/>
        <v>247291877.92999986</v>
      </c>
      <c r="V53" s="84">
        <v>0.0265</v>
      </c>
      <c r="W53" s="84">
        <v>0.0265</v>
      </c>
      <c r="X53" s="78" t="s">
        <v>144</v>
      </c>
      <c r="Y53" s="49"/>
    </row>
    <row r="54" spans="1:25" ht="21">
      <c r="A54" s="78">
        <f t="shared" si="2"/>
        <v>52</v>
      </c>
      <c r="B54" s="78" t="s">
        <v>168</v>
      </c>
      <c r="C54" s="78" t="s">
        <v>169</v>
      </c>
      <c r="D54" s="78" t="s">
        <v>144</v>
      </c>
      <c r="E54" s="78"/>
      <c r="F54" s="78"/>
      <c r="G54" s="78" t="s">
        <v>145</v>
      </c>
      <c r="H54" s="78" t="s">
        <v>146</v>
      </c>
      <c r="I54" s="78" t="s">
        <v>147</v>
      </c>
      <c r="J54" s="78" t="s">
        <v>148</v>
      </c>
      <c r="K54" s="78" t="s">
        <v>149</v>
      </c>
      <c r="L54" s="79">
        <v>44162</v>
      </c>
      <c r="M54" s="80">
        <f>L54-O54</f>
        <v>1</v>
      </c>
      <c r="N54" s="79">
        <v>44162</v>
      </c>
      <c r="O54" s="79">
        <v>44161</v>
      </c>
      <c r="P54" s="79">
        <v>44161</v>
      </c>
      <c r="Q54" s="81">
        <v>162630.72252799012</v>
      </c>
      <c r="R54" s="82">
        <v>10000</v>
      </c>
      <c r="S54" s="78">
        <v>99.99260328688017</v>
      </c>
      <c r="T54" s="78">
        <v>0</v>
      </c>
      <c r="U54" s="83">
        <f>(Q54*R54*S54/100)+T54</f>
        <v>1626186932.0000002</v>
      </c>
      <c r="V54" s="84">
        <v>0.027</v>
      </c>
      <c r="W54" s="84">
        <v>0.027</v>
      </c>
      <c r="X54" s="78" t="s">
        <v>144</v>
      </c>
      <c r="Y54" s="49"/>
    </row>
    <row r="55" spans="1:25" ht="21">
      <c r="A55" s="78">
        <f t="shared" si="2"/>
        <v>53</v>
      </c>
      <c r="B55" s="78" t="s">
        <v>168</v>
      </c>
      <c r="C55" s="78" t="s">
        <v>169</v>
      </c>
      <c r="D55" s="78" t="s">
        <v>144</v>
      </c>
      <c r="E55" s="78"/>
      <c r="F55" s="78"/>
      <c r="G55" s="78" t="s">
        <v>145</v>
      </c>
      <c r="H55" s="78" t="s">
        <v>146</v>
      </c>
      <c r="I55" s="78" t="s">
        <v>147</v>
      </c>
      <c r="J55" s="78" t="s">
        <v>150</v>
      </c>
      <c r="K55" s="78" t="s">
        <v>149</v>
      </c>
      <c r="L55" s="79">
        <v>44162</v>
      </c>
      <c r="M55" s="80">
        <f aca="true" t="shared" si="15" ref="M55:M60">L55-O55</f>
        <v>1</v>
      </c>
      <c r="N55" s="79">
        <v>44162</v>
      </c>
      <c r="O55" s="79">
        <v>44161</v>
      </c>
      <c r="P55" s="79">
        <v>44161</v>
      </c>
      <c r="Q55" s="81">
        <v>35794.05548359808</v>
      </c>
      <c r="R55" s="82">
        <v>10000</v>
      </c>
      <c r="S55" s="78">
        <v>99.99260328688015</v>
      </c>
      <c r="T55" s="78">
        <v>0</v>
      </c>
      <c r="U55" s="83">
        <f aca="true" t="shared" si="16" ref="U55:U60">(Q55*R55*S55/100)+T55</f>
        <v>357914079</v>
      </c>
      <c r="V55" s="84">
        <v>0.027</v>
      </c>
      <c r="W55" s="84">
        <v>0.027</v>
      </c>
      <c r="X55" s="78" t="s">
        <v>144</v>
      </c>
      <c r="Y55" s="49"/>
    </row>
    <row r="56" spans="1:25" ht="21">
      <c r="A56" s="78">
        <f t="shared" si="2"/>
        <v>54</v>
      </c>
      <c r="B56" s="78" t="s">
        <v>168</v>
      </c>
      <c r="C56" s="78" t="s">
        <v>169</v>
      </c>
      <c r="D56" s="78" t="s">
        <v>144</v>
      </c>
      <c r="E56" s="78"/>
      <c r="F56" s="78"/>
      <c r="G56" s="78" t="s">
        <v>145</v>
      </c>
      <c r="H56" s="78" t="s">
        <v>146</v>
      </c>
      <c r="I56" s="78" t="s">
        <v>147</v>
      </c>
      <c r="J56" s="78" t="s">
        <v>151</v>
      </c>
      <c r="K56" s="78" t="s">
        <v>149</v>
      </c>
      <c r="L56" s="79">
        <v>44162</v>
      </c>
      <c r="M56" s="80">
        <f t="shared" si="15"/>
        <v>1</v>
      </c>
      <c r="N56" s="79">
        <v>44162</v>
      </c>
      <c r="O56" s="79">
        <v>44161</v>
      </c>
      <c r="P56" s="79">
        <v>44161</v>
      </c>
      <c r="Q56" s="81">
        <v>23594.15779216493</v>
      </c>
      <c r="R56" s="82">
        <v>10000</v>
      </c>
      <c r="S56" s="78">
        <v>99.99260328688015</v>
      </c>
      <c r="T56" s="78">
        <v>0</v>
      </c>
      <c r="U56" s="83">
        <f t="shared" si="16"/>
        <v>235924126</v>
      </c>
      <c r="V56" s="84">
        <v>0.027</v>
      </c>
      <c r="W56" s="84">
        <v>0.027</v>
      </c>
      <c r="X56" s="78" t="s">
        <v>144</v>
      </c>
      <c r="Y56" s="49"/>
    </row>
    <row r="57" spans="1:25" ht="21">
      <c r="A57" s="78">
        <f t="shared" si="2"/>
        <v>55</v>
      </c>
      <c r="B57" s="78" t="s">
        <v>168</v>
      </c>
      <c r="C57" s="78" t="s">
        <v>169</v>
      </c>
      <c r="D57" s="78" t="s">
        <v>144</v>
      </c>
      <c r="E57" s="78"/>
      <c r="F57" s="78"/>
      <c r="G57" s="78" t="s">
        <v>145</v>
      </c>
      <c r="H57" s="78" t="s">
        <v>146</v>
      </c>
      <c r="I57" s="78" t="s">
        <v>147</v>
      </c>
      <c r="J57" s="78" t="s">
        <v>152</v>
      </c>
      <c r="K57" s="78" t="s">
        <v>149</v>
      </c>
      <c r="L57" s="79">
        <v>44162</v>
      </c>
      <c r="M57" s="80">
        <f t="shared" si="15"/>
        <v>1</v>
      </c>
      <c r="N57" s="79">
        <v>44162</v>
      </c>
      <c r="O57" s="79">
        <v>44161</v>
      </c>
      <c r="P57" s="79">
        <v>44161</v>
      </c>
      <c r="Q57" s="81">
        <v>11958.573341363286</v>
      </c>
      <c r="R57" s="82">
        <v>10000</v>
      </c>
      <c r="S57" s="78">
        <v>99.99260328688017</v>
      </c>
      <c r="T57" s="78">
        <v>0</v>
      </c>
      <c r="U57" s="83">
        <f t="shared" si="16"/>
        <v>119576888</v>
      </c>
      <c r="V57" s="84">
        <v>0.027</v>
      </c>
      <c r="W57" s="84">
        <v>0.027</v>
      </c>
      <c r="X57" s="78" t="s">
        <v>144</v>
      </c>
      <c r="Y57" s="49"/>
    </row>
    <row r="58" spans="1:25" ht="21">
      <c r="A58" s="78">
        <f t="shared" si="2"/>
        <v>56</v>
      </c>
      <c r="B58" s="78" t="s">
        <v>168</v>
      </c>
      <c r="C58" s="78" t="s">
        <v>169</v>
      </c>
      <c r="D58" s="78" t="s">
        <v>144</v>
      </c>
      <c r="E58" s="78"/>
      <c r="F58" s="78"/>
      <c r="G58" s="78" t="s">
        <v>145</v>
      </c>
      <c r="H58" s="78" t="s">
        <v>146</v>
      </c>
      <c r="I58" s="78" t="s">
        <v>147</v>
      </c>
      <c r="J58" s="78" t="s">
        <v>153</v>
      </c>
      <c r="K58" s="78" t="s">
        <v>149</v>
      </c>
      <c r="L58" s="79">
        <v>44162</v>
      </c>
      <c r="M58" s="80">
        <f t="shared" si="15"/>
        <v>1</v>
      </c>
      <c r="N58" s="79">
        <v>44162</v>
      </c>
      <c r="O58" s="79">
        <v>44161</v>
      </c>
      <c r="P58" s="79">
        <v>44161</v>
      </c>
      <c r="Q58" s="81">
        <v>777.0927793235617</v>
      </c>
      <c r="R58" s="82">
        <v>10000</v>
      </c>
      <c r="S58" s="78">
        <v>99.99260328688015</v>
      </c>
      <c r="T58" s="78">
        <v>0</v>
      </c>
      <c r="U58" s="83">
        <f t="shared" si="16"/>
        <v>7770353.000000001</v>
      </c>
      <c r="V58" s="84">
        <v>0.027</v>
      </c>
      <c r="W58" s="84">
        <v>0.027</v>
      </c>
      <c r="X58" s="78" t="s">
        <v>144</v>
      </c>
      <c r="Y58" s="49"/>
    </row>
    <row r="59" spans="1:25" ht="21">
      <c r="A59" s="78">
        <f t="shared" si="2"/>
        <v>57</v>
      </c>
      <c r="B59" s="78" t="s">
        <v>168</v>
      </c>
      <c r="C59" s="78" t="s">
        <v>169</v>
      </c>
      <c r="D59" s="78" t="s">
        <v>144</v>
      </c>
      <c r="E59" s="78"/>
      <c r="F59" s="78"/>
      <c r="G59" s="78" t="s">
        <v>145</v>
      </c>
      <c r="H59" s="78" t="s">
        <v>146</v>
      </c>
      <c r="I59" s="78" t="s">
        <v>147</v>
      </c>
      <c r="J59" s="78" t="s">
        <v>154</v>
      </c>
      <c r="K59" s="78" t="s">
        <v>149</v>
      </c>
      <c r="L59" s="79">
        <v>44162</v>
      </c>
      <c r="M59" s="80">
        <f t="shared" si="15"/>
        <v>1</v>
      </c>
      <c r="N59" s="79">
        <v>44162</v>
      </c>
      <c r="O59" s="79">
        <v>44161</v>
      </c>
      <c r="P59" s="79">
        <v>44161</v>
      </c>
      <c r="Q59" s="81">
        <v>53514.41490774849</v>
      </c>
      <c r="R59" s="82">
        <v>10000</v>
      </c>
      <c r="S59" s="78">
        <v>99.99260328688015</v>
      </c>
      <c r="T59" s="78">
        <v>0</v>
      </c>
      <c r="U59" s="83">
        <f t="shared" si="16"/>
        <v>535104566</v>
      </c>
      <c r="V59" s="84">
        <v>0.027</v>
      </c>
      <c r="W59" s="84">
        <v>0.027</v>
      </c>
      <c r="X59" s="78" t="s">
        <v>144</v>
      </c>
      <c r="Y59" s="49"/>
    </row>
    <row r="60" spans="1:25" ht="21">
      <c r="A60" s="78">
        <f t="shared" si="2"/>
        <v>58</v>
      </c>
      <c r="B60" s="78" t="s">
        <v>168</v>
      </c>
      <c r="C60" s="78" t="s">
        <v>169</v>
      </c>
      <c r="D60" s="78" t="s">
        <v>144</v>
      </c>
      <c r="E60" s="78"/>
      <c r="F60" s="78"/>
      <c r="G60" s="78" t="s">
        <v>145</v>
      </c>
      <c r="H60" s="78" t="s">
        <v>146</v>
      </c>
      <c r="I60" s="78" t="s">
        <v>147</v>
      </c>
      <c r="J60" s="78" t="s">
        <v>155</v>
      </c>
      <c r="K60" s="78" t="s">
        <v>149</v>
      </c>
      <c r="L60" s="79">
        <v>44162</v>
      </c>
      <c r="M60" s="80">
        <f t="shared" si="15"/>
        <v>1</v>
      </c>
      <c r="N60" s="79">
        <v>44162</v>
      </c>
      <c r="O60" s="79">
        <v>44161</v>
      </c>
      <c r="P60" s="79">
        <v>44161</v>
      </c>
      <c r="Q60" s="81">
        <v>24730.983166876562</v>
      </c>
      <c r="R60" s="82">
        <v>10000</v>
      </c>
      <c r="S60" s="78">
        <v>99.99260328688015</v>
      </c>
      <c r="T60" s="78">
        <v>0</v>
      </c>
      <c r="U60" s="83">
        <f t="shared" si="16"/>
        <v>247291538.8699999</v>
      </c>
      <c r="V60" s="84">
        <v>0.027</v>
      </c>
      <c r="W60" s="84">
        <v>0.027</v>
      </c>
      <c r="X60" s="78" t="s">
        <v>144</v>
      </c>
      <c r="Y60" s="49"/>
    </row>
    <row r="61" spans="1:25" ht="21">
      <c r="A61" s="78">
        <f t="shared" si="2"/>
        <v>59</v>
      </c>
      <c r="B61" s="78" t="s">
        <v>170</v>
      </c>
      <c r="C61" s="78" t="s">
        <v>171</v>
      </c>
      <c r="D61" s="78" t="s">
        <v>144</v>
      </c>
      <c r="E61" s="78"/>
      <c r="F61" s="78"/>
      <c r="G61" s="78" t="s">
        <v>145</v>
      </c>
      <c r="H61" s="78" t="s">
        <v>146</v>
      </c>
      <c r="I61" s="78" t="s">
        <v>147</v>
      </c>
      <c r="J61" s="78" t="s">
        <v>148</v>
      </c>
      <c r="K61" s="78" t="s">
        <v>149</v>
      </c>
      <c r="L61" s="79">
        <v>44166</v>
      </c>
      <c r="M61" s="80">
        <f>L61-O61</f>
        <v>4</v>
      </c>
      <c r="N61" s="79">
        <v>44166</v>
      </c>
      <c r="O61" s="79">
        <v>44162</v>
      </c>
      <c r="P61" s="79">
        <v>44162</v>
      </c>
      <c r="Q61" s="81">
        <v>119895.79262483986</v>
      </c>
      <c r="R61" s="82">
        <v>10000</v>
      </c>
      <c r="S61" s="78">
        <v>99.96614844945655</v>
      </c>
      <c r="T61" s="78">
        <v>0</v>
      </c>
      <c r="U61" s="83">
        <f>(Q61*R61*S61/100)+T61</f>
        <v>1198552060.3999999</v>
      </c>
      <c r="V61" s="84">
        <v>0.0309</v>
      </c>
      <c r="W61" s="84">
        <v>0.0309</v>
      </c>
      <c r="X61" s="78" t="s">
        <v>144</v>
      </c>
      <c r="Y61" s="49"/>
    </row>
    <row r="62" spans="1:25" ht="21">
      <c r="A62" s="78">
        <f t="shared" si="2"/>
        <v>60</v>
      </c>
      <c r="B62" s="78" t="s">
        <v>170</v>
      </c>
      <c r="C62" s="78" t="s">
        <v>171</v>
      </c>
      <c r="D62" s="78" t="s">
        <v>144</v>
      </c>
      <c r="E62" s="78"/>
      <c r="F62" s="78"/>
      <c r="G62" s="78" t="s">
        <v>145</v>
      </c>
      <c r="H62" s="78" t="s">
        <v>146</v>
      </c>
      <c r="I62" s="78" t="s">
        <v>147</v>
      </c>
      <c r="J62" s="78" t="s">
        <v>150</v>
      </c>
      <c r="K62" s="78" t="s">
        <v>149</v>
      </c>
      <c r="L62" s="79">
        <v>44166</v>
      </c>
      <c r="M62" s="80">
        <f aca="true" t="shared" si="17" ref="M62:M68">L62-O62</f>
        <v>4</v>
      </c>
      <c r="N62" s="79">
        <v>44166</v>
      </c>
      <c r="O62" s="79">
        <v>44162</v>
      </c>
      <c r="P62" s="79">
        <v>44162</v>
      </c>
      <c r="Q62" s="81">
        <v>35537.78409094356</v>
      </c>
      <c r="R62" s="82">
        <v>10000</v>
      </c>
      <c r="S62" s="78">
        <v>99.96614844945655</v>
      </c>
      <c r="T62" s="78">
        <v>0</v>
      </c>
      <c r="U62" s="83">
        <f aca="true" t="shared" si="18" ref="U62:U68">(Q62*R62*S62/100)+T62</f>
        <v>355257540</v>
      </c>
      <c r="V62" s="84">
        <v>0.0309</v>
      </c>
      <c r="W62" s="84">
        <v>0.0309</v>
      </c>
      <c r="X62" s="78" t="s">
        <v>144</v>
      </c>
      <c r="Y62" s="49"/>
    </row>
    <row r="63" spans="1:25" ht="21">
      <c r="A63" s="78">
        <f t="shared" si="2"/>
        <v>61</v>
      </c>
      <c r="B63" s="78" t="s">
        <v>170</v>
      </c>
      <c r="C63" s="78" t="s">
        <v>171</v>
      </c>
      <c r="D63" s="78" t="s">
        <v>144</v>
      </c>
      <c r="E63" s="78"/>
      <c r="F63" s="78"/>
      <c r="G63" s="78" t="s">
        <v>145</v>
      </c>
      <c r="H63" s="78" t="s">
        <v>146</v>
      </c>
      <c r="I63" s="78" t="s">
        <v>147</v>
      </c>
      <c r="J63" s="78" t="s">
        <v>151</v>
      </c>
      <c r="K63" s="78" t="s">
        <v>149</v>
      </c>
      <c r="L63" s="79">
        <v>44166</v>
      </c>
      <c r="M63" s="80">
        <f t="shared" si="17"/>
        <v>4</v>
      </c>
      <c r="N63" s="79">
        <v>44166</v>
      </c>
      <c r="O63" s="79">
        <v>44162</v>
      </c>
      <c r="P63" s="79">
        <v>44162</v>
      </c>
      <c r="Q63" s="81">
        <v>23632.675126965372</v>
      </c>
      <c r="R63" s="82">
        <v>10000</v>
      </c>
      <c r="S63" s="78">
        <v>99.96614844945655</v>
      </c>
      <c r="T63" s="78">
        <v>0</v>
      </c>
      <c r="U63" s="83">
        <f t="shared" si="18"/>
        <v>236246751</v>
      </c>
      <c r="V63" s="84">
        <v>0.0309</v>
      </c>
      <c r="W63" s="84">
        <v>0.0309</v>
      </c>
      <c r="X63" s="78" t="s">
        <v>144</v>
      </c>
      <c r="Y63" s="49"/>
    </row>
    <row r="64" spans="1:25" ht="21">
      <c r="A64" s="78">
        <f t="shared" si="2"/>
        <v>62</v>
      </c>
      <c r="B64" s="78" t="s">
        <v>170</v>
      </c>
      <c r="C64" s="78" t="s">
        <v>171</v>
      </c>
      <c r="D64" s="78" t="s">
        <v>144</v>
      </c>
      <c r="E64" s="78"/>
      <c r="F64" s="78"/>
      <c r="G64" s="78" t="s">
        <v>145</v>
      </c>
      <c r="H64" s="78" t="s">
        <v>146</v>
      </c>
      <c r="I64" s="78" t="s">
        <v>147</v>
      </c>
      <c r="J64" s="78" t="s">
        <v>152</v>
      </c>
      <c r="K64" s="78" t="s">
        <v>149</v>
      </c>
      <c r="L64" s="79">
        <v>44166</v>
      </c>
      <c r="M64" s="80">
        <f t="shared" si="17"/>
        <v>4</v>
      </c>
      <c r="N64" s="79">
        <v>44166</v>
      </c>
      <c r="O64" s="79">
        <v>44162</v>
      </c>
      <c r="P64" s="79">
        <v>44162</v>
      </c>
      <c r="Q64" s="81">
        <v>11940.338789820495</v>
      </c>
      <c r="R64" s="82">
        <v>10000</v>
      </c>
      <c r="S64" s="78">
        <v>99.96614844945655</v>
      </c>
      <c r="T64" s="78">
        <v>0</v>
      </c>
      <c r="U64" s="83">
        <f t="shared" si="18"/>
        <v>119362968</v>
      </c>
      <c r="V64" s="84">
        <v>0.0309</v>
      </c>
      <c r="W64" s="84">
        <v>0.0309</v>
      </c>
      <c r="X64" s="78" t="s">
        <v>144</v>
      </c>
      <c r="Y64" s="49"/>
    </row>
    <row r="65" spans="1:25" ht="21">
      <c r="A65" s="78">
        <f t="shared" si="2"/>
        <v>63</v>
      </c>
      <c r="B65" s="78" t="s">
        <v>170</v>
      </c>
      <c r="C65" s="78" t="s">
        <v>171</v>
      </c>
      <c r="D65" s="78" t="s">
        <v>144</v>
      </c>
      <c r="E65" s="78"/>
      <c r="F65" s="78"/>
      <c r="G65" s="78" t="s">
        <v>145</v>
      </c>
      <c r="H65" s="78" t="s">
        <v>146</v>
      </c>
      <c r="I65" s="78" t="s">
        <v>147</v>
      </c>
      <c r="J65" s="78" t="s">
        <v>153</v>
      </c>
      <c r="K65" s="78" t="s">
        <v>149</v>
      </c>
      <c r="L65" s="79">
        <v>44166</v>
      </c>
      <c r="M65" s="80">
        <f t="shared" si="17"/>
        <v>4</v>
      </c>
      <c r="N65" s="79">
        <v>44166</v>
      </c>
      <c r="O65" s="79">
        <v>44162</v>
      </c>
      <c r="P65" s="79">
        <v>44162</v>
      </c>
      <c r="Q65" s="81">
        <v>778.3613873984657</v>
      </c>
      <c r="R65" s="82">
        <v>10000</v>
      </c>
      <c r="S65" s="78">
        <v>99.96614844945658</v>
      </c>
      <c r="T65" s="78">
        <v>0</v>
      </c>
      <c r="U65" s="83">
        <f t="shared" si="18"/>
        <v>7780979.000000001</v>
      </c>
      <c r="V65" s="84">
        <v>0.0309</v>
      </c>
      <c r="W65" s="84">
        <v>0.0309</v>
      </c>
      <c r="X65" s="78" t="s">
        <v>144</v>
      </c>
      <c r="Y65" s="49"/>
    </row>
    <row r="66" spans="1:25" ht="21">
      <c r="A66" s="78">
        <f t="shared" si="2"/>
        <v>64</v>
      </c>
      <c r="B66" s="78" t="s">
        <v>170</v>
      </c>
      <c r="C66" s="78" t="s">
        <v>171</v>
      </c>
      <c r="D66" s="78" t="s">
        <v>144</v>
      </c>
      <c r="E66" s="78"/>
      <c r="F66" s="78"/>
      <c r="G66" s="78" t="s">
        <v>145</v>
      </c>
      <c r="H66" s="78" t="s">
        <v>146</v>
      </c>
      <c r="I66" s="78" t="s">
        <v>147</v>
      </c>
      <c r="J66" s="78" t="s">
        <v>154</v>
      </c>
      <c r="K66" s="78" t="s">
        <v>149</v>
      </c>
      <c r="L66" s="79">
        <v>44166</v>
      </c>
      <c r="M66" s="80">
        <f t="shared" si="17"/>
        <v>4</v>
      </c>
      <c r="N66" s="79">
        <v>44166</v>
      </c>
      <c r="O66" s="79">
        <v>44162</v>
      </c>
      <c r="P66" s="79">
        <v>44162</v>
      </c>
      <c r="Q66" s="81">
        <v>53601.777032644386</v>
      </c>
      <c r="R66" s="82">
        <v>10000</v>
      </c>
      <c r="S66" s="78">
        <v>99.96614844945655</v>
      </c>
      <c r="T66" s="78">
        <v>0</v>
      </c>
      <c r="U66" s="83">
        <f t="shared" si="18"/>
        <v>535836319.99999994</v>
      </c>
      <c r="V66" s="84">
        <v>0.0309</v>
      </c>
      <c r="W66" s="84">
        <v>0.0309</v>
      </c>
      <c r="X66" s="78" t="s">
        <v>144</v>
      </c>
      <c r="Y66" s="49"/>
    </row>
    <row r="67" spans="1:25" ht="21">
      <c r="A67" s="78">
        <f t="shared" si="2"/>
        <v>65</v>
      </c>
      <c r="B67" s="78" t="s">
        <v>170</v>
      </c>
      <c r="C67" s="78" t="s">
        <v>171</v>
      </c>
      <c r="D67" s="78" t="s">
        <v>144</v>
      </c>
      <c r="E67" s="78"/>
      <c r="F67" s="78"/>
      <c r="G67" s="78" t="s">
        <v>145</v>
      </c>
      <c r="H67" s="78" t="s">
        <v>146</v>
      </c>
      <c r="I67" s="78" t="s">
        <v>147</v>
      </c>
      <c r="J67" s="78" t="s">
        <v>155</v>
      </c>
      <c r="K67" s="78" t="s">
        <v>149</v>
      </c>
      <c r="L67" s="79">
        <v>44166</v>
      </c>
      <c r="M67" s="80">
        <f t="shared" si="17"/>
        <v>4</v>
      </c>
      <c r="N67" s="79">
        <v>44166</v>
      </c>
      <c r="O67" s="79">
        <v>44162</v>
      </c>
      <c r="P67" s="79">
        <v>44162</v>
      </c>
      <c r="Q67" s="81">
        <v>24613.270948855596</v>
      </c>
      <c r="R67" s="82">
        <v>10000</v>
      </c>
      <c r="S67" s="78">
        <v>99.96614844945658</v>
      </c>
      <c r="T67" s="78">
        <v>0</v>
      </c>
      <c r="U67" s="83">
        <f t="shared" si="18"/>
        <v>246049389.74999958</v>
      </c>
      <c r="V67" s="84">
        <v>0.0309</v>
      </c>
      <c r="W67" s="84">
        <v>0.0309</v>
      </c>
      <c r="X67" s="78" t="s">
        <v>144</v>
      </c>
      <c r="Y67" s="49"/>
    </row>
    <row r="68" spans="1:25" ht="21">
      <c r="A68" s="78">
        <f t="shared" si="2"/>
        <v>66</v>
      </c>
      <c r="B68" s="78" t="s">
        <v>170</v>
      </c>
      <c r="C68" s="78" t="s">
        <v>171</v>
      </c>
      <c r="D68" s="78" t="s">
        <v>144</v>
      </c>
      <c r="E68" s="78"/>
      <c r="F68" s="78"/>
      <c r="G68" s="78" t="s">
        <v>145</v>
      </c>
      <c r="H68" s="78" t="s">
        <v>146</v>
      </c>
      <c r="I68" s="78" t="s">
        <v>147</v>
      </c>
      <c r="J68" s="78" t="s">
        <v>148</v>
      </c>
      <c r="K68" s="78" t="s">
        <v>149</v>
      </c>
      <c r="L68" s="79">
        <v>44166</v>
      </c>
      <c r="M68" s="80">
        <f t="shared" si="17"/>
        <v>4</v>
      </c>
      <c r="N68" s="79">
        <v>44166</v>
      </c>
      <c r="O68" s="79">
        <v>44162</v>
      </c>
      <c r="P68" s="79">
        <v>44162</v>
      </c>
      <c r="Q68" s="81">
        <v>43000.000000052605</v>
      </c>
      <c r="R68" s="82">
        <v>10000</v>
      </c>
      <c r="S68" s="78">
        <v>99.96713409290096</v>
      </c>
      <c r="T68" s="78">
        <v>0</v>
      </c>
      <c r="U68" s="83">
        <f t="shared" si="18"/>
        <v>429858676.6000001</v>
      </c>
      <c r="V68" s="84">
        <v>0.03</v>
      </c>
      <c r="W68" s="84">
        <v>0.03</v>
      </c>
      <c r="X68" s="78" t="s">
        <v>144</v>
      </c>
      <c r="Y68" s="49"/>
    </row>
  </sheetData>
  <sheetProtection/>
  <mergeCells count="1">
    <mergeCell ref="A1:X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69</v>
      </c>
      <c r="B1" s="2"/>
    </row>
    <row r="2" spans="1:2" ht="15.75" customHeight="1">
      <c r="A2" s="1" t="s">
        <v>70</v>
      </c>
      <c r="B2" s="5"/>
    </row>
    <row r="3" spans="1:2" ht="15">
      <c r="A3" s="1" t="s">
        <v>71</v>
      </c>
      <c r="B3" s="2"/>
    </row>
    <row r="4" spans="1:2" ht="15">
      <c r="A4" s="1" t="s">
        <v>72</v>
      </c>
      <c r="B4" s="6"/>
    </row>
    <row r="5" spans="1:2" ht="15">
      <c r="A5" s="1" t="s">
        <v>73</v>
      </c>
      <c r="B5" s="6" t="s">
        <v>74</v>
      </c>
    </row>
    <row r="6" spans="1:2" ht="15">
      <c r="A6" s="1" t="s">
        <v>75</v>
      </c>
      <c r="B6" s="6"/>
    </row>
    <row r="7" spans="1:2" ht="15">
      <c r="A7" s="1" t="s">
        <v>76</v>
      </c>
      <c r="B7" s="7"/>
    </row>
    <row r="8" spans="1:2" ht="15">
      <c r="A8" s="1" t="s">
        <v>77</v>
      </c>
      <c r="B8" s="2"/>
    </row>
    <row r="10" spans="1:2" ht="15">
      <c r="A10" s="3" t="s">
        <v>78</v>
      </c>
      <c r="B10" s="4"/>
    </row>
    <row r="11" spans="1:2" ht="15">
      <c r="A11" s="8" t="s">
        <v>79</v>
      </c>
      <c r="B11" s="9" t="s">
        <v>80</v>
      </c>
    </row>
    <row r="12" spans="1:2" ht="19.5" customHeight="1">
      <c r="A12" s="8" t="s">
        <v>81</v>
      </c>
      <c r="B12" s="9" t="s">
        <v>82</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J12" sqref="J12"/>
    </sheetView>
  </sheetViews>
  <sheetFormatPr defaultColWidth="9.140625" defaultRowHeight="15"/>
  <cols>
    <col min="1" max="1" width="7.28125" style="0" customWidth="1"/>
    <col min="2" max="2" width="40.8515625" style="0" customWidth="1"/>
    <col min="3" max="3" width="20.5742187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107</v>
      </c>
      <c r="B2" s="65"/>
      <c r="C2" s="65"/>
      <c r="D2" s="65"/>
      <c r="E2" s="65"/>
      <c r="F2" s="65"/>
      <c r="G2" s="65"/>
    </row>
    <row r="3" spans="1:7" ht="15">
      <c r="A3" s="66" t="s">
        <v>0</v>
      </c>
      <c r="B3" s="66"/>
      <c r="C3" s="66"/>
      <c r="D3" s="66"/>
      <c r="E3" s="66"/>
      <c r="F3" s="66"/>
      <c r="G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10" ht="15">
      <c r="A7" s="18">
        <v>1</v>
      </c>
      <c r="B7" s="23" t="s">
        <v>10</v>
      </c>
      <c r="C7" s="20" t="s">
        <v>86</v>
      </c>
      <c r="D7" s="20" t="s">
        <v>40</v>
      </c>
      <c r="E7" s="21">
        <v>338</v>
      </c>
      <c r="F7" s="21">
        <v>4279.2774883</v>
      </c>
      <c r="G7" s="31">
        <v>31.94</v>
      </c>
      <c r="H7" s="56">
        <v>0</v>
      </c>
      <c r="J7" s="49"/>
    </row>
    <row r="8" spans="1:10" ht="15">
      <c r="A8" s="18">
        <v>2</v>
      </c>
      <c r="B8" s="23" t="s">
        <v>12</v>
      </c>
      <c r="C8" s="20" t="s">
        <v>87</v>
      </c>
      <c r="D8" s="20" t="s">
        <v>54</v>
      </c>
      <c r="E8" s="21">
        <v>250</v>
      </c>
      <c r="F8" s="21">
        <v>2545.0744494</v>
      </c>
      <c r="G8" s="31">
        <v>19</v>
      </c>
      <c r="H8" s="56">
        <v>0.1425</v>
      </c>
      <c r="J8" s="49"/>
    </row>
    <row r="9" spans="1:8" ht="15">
      <c r="A9" s="18"/>
      <c r="B9" s="23"/>
      <c r="C9" s="20"/>
      <c r="D9" s="20"/>
      <c r="E9" s="21"/>
      <c r="F9" s="21"/>
      <c r="G9" s="24"/>
      <c r="H9" s="56"/>
    </row>
    <row r="10" spans="1:8" ht="15">
      <c r="A10" s="18"/>
      <c r="B10" s="19" t="s">
        <v>16</v>
      </c>
      <c r="C10" s="23"/>
      <c r="D10" s="23"/>
      <c r="E10" s="23"/>
      <c r="F10" s="23"/>
      <c r="G10" s="23"/>
      <c r="H10" s="56"/>
    </row>
    <row r="11" spans="1:10" ht="15">
      <c r="A11" s="18">
        <v>3</v>
      </c>
      <c r="B11" s="23" t="s">
        <v>42</v>
      </c>
      <c r="C11" s="20" t="s">
        <v>89</v>
      </c>
      <c r="D11" s="20" t="s">
        <v>55</v>
      </c>
      <c r="E11" s="21">
        <v>90</v>
      </c>
      <c r="F11" s="21">
        <v>903.8576712</v>
      </c>
      <c r="G11" s="31">
        <v>6.75</v>
      </c>
      <c r="H11" s="56">
        <v>0.1043</v>
      </c>
      <c r="J11" s="49"/>
    </row>
    <row r="12" spans="1:10" ht="15">
      <c r="A12" s="18">
        <v>4</v>
      </c>
      <c r="B12" s="23" t="s">
        <v>99</v>
      </c>
      <c r="C12" s="20" t="s">
        <v>90</v>
      </c>
      <c r="D12" s="20" t="s">
        <v>19</v>
      </c>
      <c r="E12" s="21">
        <v>334</v>
      </c>
      <c r="F12" s="21">
        <v>817.4628517</v>
      </c>
      <c r="G12" s="31">
        <v>6.1</v>
      </c>
      <c r="H12" s="56">
        <v>0</v>
      </c>
      <c r="J12" s="49"/>
    </row>
    <row r="13" spans="1:10" ht="15">
      <c r="A13" s="18">
        <v>5</v>
      </c>
      <c r="B13" s="23" t="s">
        <v>100</v>
      </c>
      <c r="C13" s="20" t="s">
        <v>90</v>
      </c>
      <c r="D13" s="20" t="s">
        <v>18</v>
      </c>
      <c r="E13" s="21">
        <v>228</v>
      </c>
      <c r="F13" s="21">
        <v>570</v>
      </c>
      <c r="G13" s="31">
        <v>4.25</v>
      </c>
      <c r="H13" s="56">
        <v>0</v>
      </c>
      <c r="J13" s="49"/>
    </row>
    <row r="14" spans="1:10" ht="15">
      <c r="A14" s="18">
        <v>6</v>
      </c>
      <c r="B14" s="23" t="s">
        <v>56</v>
      </c>
      <c r="C14" s="20" t="s">
        <v>95</v>
      </c>
      <c r="D14" s="20" t="s">
        <v>57</v>
      </c>
      <c r="E14" s="21">
        <v>24</v>
      </c>
      <c r="F14" s="21">
        <v>241.0553425</v>
      </c>
      <c r="G14" s="31">
        <v>1.8</v>
      </c>
      <c r="H14" s="56">
        <v>0.107</v>
      </c>
      <c r="J14" s="49"/>
    </row>
    <row r="15" spans="1:10" ht="15">
      <c r="A15" s="18">
        <v>7</v>
      </c>
      <c r="B15" s="23" t="s">
        <v>44</v>
      </c>
      <c r="C15" s="20" t="s">
        <v>90</v>
      </c>
      <c r="D15" s="20" t="s">
        <v>45</v>
      </c>
      <c r="E15" s="21">
        <v>16000</v>
      </c>
      <c r="F15" s="21">
        <v>160.9580274</v>
      </c>
      <c r="G15" s="31">
        <v>1.2</v>
      </c>
      <c r="H15" s="56">
        <v>0.1457</v>
      </c>
      <c r="J15" s="49"/>
    </row>
    <row r="16" spans="1:10" ht="15">
      <c r="A16" s="18">
        <v>8</v>
      </c>
      <c r="B16" s="23" t="s">
        <v>58</v>
      </c>
      <c r="C16" s="20" t="s">
        <v>96</v>
      </c>
      <c r="D16" s="20" t="s">
        <v>59</v>
      </c>
      <c r="E16" s="21">
        <v>200</v>
      </c>
      <c r="F16" s="21">
        <v>118.2726027</v>
      </c>
      <c r="G16" s="31">
        <v>0.88</v>
      </c>
      <c r="H16" s="56">
        <v>0.16</v>
      </c>
      <c r="J16" s="49"/>
    </row>
    <row r="17" spans="1:10" ht="15">
      <c r="A17" s="18">
        <v>9</v>
      </c>
      <c r="B17" s="23" t="s">
        <v>46</v>
      </c>
      <c r="C17" s="20" t="s">
        <v>91</v>
      </c>
      <c r="D17" s="20" t="s">
        <v>51</v>
      </c>
      <c r="E17" s="21">
        <v>11</v>
      </c>
      <c r="F17" s="21">
        <v>110.4362329</v>
      </c>
      <c r="G17" s="31">
        <v>0.82</v>
      </c>
      <c r="H17" s="56">
        <v>0.0965</v>
      </c>
      <c r="J17" s="49"/>
    </row>
    <row r="18" spans="1:10" ht="15">
      <c r="A18" s="18">
        <v>10</v>
      </c>
      <c r="B18" s="23" t="s">
        <v>56</v>
      </c>
      <c r="C18" s="20" t="s">
        <v>95</v>
      </c>
      <c r="D18" s="20" t="s">
        <v>60</v>
      </c>
      <c r="E18" s="21">
        <v>10</v>
      </c>
      <c r="F18" s="21">
        <v>100.5547945</v>
      </c>
      <c r="G18" s="31">
        <v>0.75</v>
      </c>
      <c r="H18" s="56">
        <v>0.135</v>
      </c>
      <c r="J18" s="49"/>
    </row>
    <row r="19" spans="1:10" ht="15">
      <c r="A19" s="18">
        <v>11</v>
      </c>
      <c r="B19" s="23" t="s">
        <v>46</v>
      </c>
      <c r="C19" s="20" t="s">
        <v>91</v>
      </c>
      <c r="D19" s="20" t="s">
        <v>50</v>
      </c>
      <c r="E19" s="21">
        <v>8</v>
      </c>
      <c r="F19" s="21">
        <v>80.3172603</v>
      </c>
      <c r="G19" s="31">
        <v>0.6</v>
      </c>
      <c r="H19" s="56">
        <v>0.0965</v>
      </c>
      <c r="J19" s="49"/>
    </row>
    <row r="20" spans="1:10" ht="15">
      <c r="A20" s="18">
        <v>12</v>
      </c>
      <c r="B20" s="23" t="s">
        <v>46</v>
      </c>
      <c r="C20" s="20" t="s">
        <v>91</v>
      </c>
      <c r="D20" s="20" t="s">
        <v>61</v>
      </c>
      <c r="E20" s="21">
        <v>8</v>
      </c>
      <c r="F20" s="21">
        <v>80.3172603</v>
      </c>
      <c r="G20" s="31">
        <v>0.6</v>
      </c>
      <c r="H20" s="56">
        <v>0.0965</v>
      </c>
      <c r="J20" s="49"/>
    </row>
    <row r="21" spans="1:10" ht="15">
      <c r="A21" s="18">
        <v>13</v>
      </c>
      <c r="B21" s="23" t="s">
        <v>103</v>
      </c>
      <c r="C21" s="20" t="s">
        <v>90</v>
      </c>
      <c r="D21" s="20" t="s">
        <v>17</v>
      </c>
      <c r="E21" s="21">
        <v>7</v>
      </c>
      <c r="F21" s="21">
        <v>30.6055771</v>
      </c>
      <c r="G21" s="31">
        <v>0.23</v>
      </c>
      <c r="H21" s="56">
        <v>0</v>
      </c>
      <c r="J21" s="49"/>
    </row>
    <row r="22" spans="1:10" ht="15">
      <c r="A22" s="18">
        <v>14</v>
      </c>
      <c r="B22" s="23" t="s">
        <v>20</v>
      </c>
      <c r="C22" s="20" t="s">
        <v>94</v>
      </c>
      <c r="D22" s="20" t="s">
        <v>21</v>
      </c>
      <c r="E22" s="21">
        <v>18</v>
      </c>
      <c r="F22" s="21">
        <v>22.6248288</v>
      </c>
      <c r="G22" s="31">
        <v>0.17</v>
      </c>
      <c r="H22" s="56">
        <v>0.135</v>
      </c>
      <c r="J22" s="49"/>
    </row>
    <row r="23" spans="1:10" ht="15">
      <c r="A23" s="18">
        <v>15</v>
      </c>
      <c r="B23" s="23" t="s">
        <v>99</v>
      </c>
      <c r="C23" s="20" t="s">
        <v>90</v>
      </c>
      <c r="D23" s="20" t="s">
        <v>22</v>
      </c>
      <c r="E23" s="21">
        <v>5</v>
      </c>
      <c r="F23" s="21">
        <v>12.1769561</v>
      </c>
      <c r="G23" s="31">
        <v>0.09</v>
      </c>
      <c r="H23" s="56">
        <v>0</v>
      </c>
      <c r="J23" s="49"/>
    </row>
    <row r="24" spans="1:10" ht="15">
      <c r="A24" s="18"/>
      <c r="B24" s="23"/>
      <c r="C24" s="20"/>
      <c r="D24" s="20"/>
      <c r="E24" s="21"/>
      <c r="F24" s="21"/>
      <c r="G24" s="31"/>
      <c r="H24" s="56"/>
      <c r="J24" s="49"/>
    </row>
    <row r="25" spans="1:10" ht="15">
      <c r="A25" s="18"/>
      <c r="B25" s="19" t="s">
        <v>84</v>
      </c>
      <c r="C25" s="20"/>
      <c r="D25" s="20"/>
      <c r="E25" s="21"/>
      <c r="F25" s="21"/>
      <c r="G25" s="31"/>
      <c r="H25" s="56"/>
      <c r="J25" s="49"/>
    </row>
    <row r="26" spans="1:10" ht="15">
      <c r="A26" s="18">
        <v>16</v>
      </c>
      <c r="B26" s="23" t="s">
        <v>25</v>
      </c>
      <c r="C26" s="20" t="s">
        <v>26</v>
      </c>
      <c r="D26" s="20" t="s">
        <v>27</v>
      </c>
      <c r="E26" s="21">
        <v>79</v>
      </c>
      <c r="F26" s="21">
        <v>387.8226127</v>
      </c>
      <c r="G26" s="31">
        <v>2.89</v>
      </c>
      <c r="H26" s="56">
        <v>0.0455</v>
      </c>
      <c r="J26" s="49"/>
    </row>
    <row r="27" spans="1:10" ht="15">
      <c r="A27" s="18">
        <v>17</v>
      </c>
      <c r="B27" s="23" t="s">
        <v>97</v>
      </c>
      <c r="C27" s="20" t="s">
        <v>26</v>
      </c>
      <c r="D27" s="20" t="s">
        <v>31</v>
      </c>
      <c r="E27" s="21">
        <v>41</v>
      </c>
      <c r="F27" s="21">
        <v>203.1230364</v>
      </c>
      <c r="G27" s="31">
        <v>1.52</v>
      </c>
      <c r="H27" s="56">
        <v>0.0536</v>
      </c>
      <c r="J27" s="49"/>
    </row>
    <row r="28" spans="1:10" ht="15">
      <c r="A28" s="18">
        <v>18</v>
      </c>
      <c r="B28" s="23" t="s">
        <v>28</v>
      </c>
      <c r="C28" s="20" t="s">
        <v>29</v>
      </c>
      <c r="D28" s="20" t="s">
        <v>30</v>
      </c>
      <c r="E28" s="21">
        <v>38</v>
      </c>
      <c r="F28" s="21">
        <v>188.0394325</v>
      </c>
      <c r="G28" s="31">
        <v>1.4</v>
      </c>
      <c r="H28" s="56">
        <v>0.0525</v>
      </c>
      <c r="J28" s="49"/>
    </row>
    <row r="29" spans="1:10" ht="15">
      <c r="A29" s="18">
        <v>19</v>
      </c>
      <c r="B29" s="23" t="s">
        <v>23</v>
      </c>
      <c r="C29" s="20" t="s">
        <v>26</v>
      </c>
      <c r="D29" s="20" t="s">
        <v>32</v>
      </c>
      <c r="E29" s="21">
        <v>37</v>
      </c>
      <c r="F29" s="21">
        <v>183.0955736</v>
      </c>
      <c r="G29" s="31">
        <v>1.37</v>
      </c>
      <c r="H29" s="56">
        <v>0.0765</v>
      </c>
      <c r="J29" s="49"/>
    </row>
    <row r="30" spans="1:8" ht="15">
      <c r="A30" s="18"/>
      <c r="B30" s="23"/>
      <c r="C30" s="20"/>
      <c r="D30" s="20"/>
      <c r="E30" s="21"/>
      <c r="F30" s="21"/>
      <c r="G30" s="31"/>
      <c r="H30" s="56"/>
    </row>
    <row r="31" spans="1:8" ht="15">
      <c r="A31" s="18"/>
      <c r="B31" s="19"/>
      <c r="C31" s="20"/>
      <c r="D31" s="20"/>
      <c r="E31" s="21"/>
      <c r="F31" s="21"/>
      <c r="G31" s="31"/>
      <c r="H31" s="56"/>
    </row>
    <row r="32" spans="1:8" ht="15">
      <c r="A32" s="34"/>
      <c r="B32" s="35" t="s">
        <v>33</v>
      </c>
      <c r="C32" s="36"/>
      <c r="D32" s="36"/>
      <c r="E32" s="37">
        <v>0</v>
      </c>
      <c r="F32" s="37">
        <v>11035.071998399999</v>
      </c>
      <c r="G32" s="38">
        <v>82.36000000000001</v>
      </c>
      <c r="H32" s="56"/>
    </row>
    <row r="33" spans="1:8" ht="15">
      <c r="A33" s="13"/>
      <c r="B33" s="19" t="s">
        <v>34</v>
      </c>
      <c r="C33" s="14"/>
      <c r="D33" s="14"/>
      <c r="E33" s="15"/>
      <c r="F33" s="16"/>
      <c r="G33" s="17"/>
      <c r="H33" s="56"/>
    </row>
    <row r="34" spans="1:8" ht="15">
      <c r="A34" s="18"/>
      <c r="B34" s="23" t="s">
        <v>34</v>
      </c>
      <c r="C34" s="20"/>
      <c r="D34" s="20"/>
      <c r="E34" s="21"/>
      <c r="F34" s="21">
        <v>2350.4886954</v>
      </c>
      <c r="G34" s="31">
        <v>17.54</v>
      </c>
      <c r="H34" s="56">
        <v>0.0239</v>
      </c>
    </row>
    <row r="35" spans="1:8" ht="15">
      <c r="A35" s="34"/>
      <c r="B35" s="35" t="s">
        <v>33</v>
      </c>
      <c r="C35" s="36"/>
      <c r="D35" s="36"/>
      <c r="E35" s="44"/>
      <c r="F35" s="37">
        <v>2350.489</v>
      </c>
      <c r="G35" s="38">
        <v>17.54</v>
      </c>
      <c r="H35" s="17"/>
    </row>
    <row r="36" spans="1:8" ht="15">
      <c r="A36" s="25"/>
      <c r="B36" s="28" t="s">
        <v>35</v>
      </c>
      <c r="C36" s="26"/>
      <c r="D36" s="26"/>
      <c r="E36" s="27"/>
      <c r="F36" s="29"/>
      <c r="G36" s="30"/>
      <c r="H36" s="17"/>
    </row>
    <row r="37" spans="1:8" ht="15">
      <c r="A37" s="25"/>
      <c r="B37" s="28" t="s">
        <v>36</v>
      </c>
      <c r="C37" s="26"/>
      <c r="D37" s="26"/>
      <c r="E37" s="27"/>
      <c r="F37" s="21">
        <v>12.7222723000005</v>
      </c>
      <c r="G37" s="31">
        <v>0.099999999999993</v>
      </c>
      <c r="H37" s="17"/>
    </row>
    <row r="38" spans="1:8" ht="15">
      <c r="A38" s="34"/>
      <c r="B38" s="45" t="s">
        <v>33</v>
      </c>
      <c r="C38" s="36"/>
      <c r="D38" s="36"/>
      <c r="E38" s="44"/>
      <c r="F38" s="37">
        <v>12.7222723000005</v>
      </c>
      <c r="G38" s="38">
        <v>0.099999999999993</v>
      </c>
      <c r="H38" s="17"/>
    </row>
    <row r="39" spans="1:8" ht="15">
      <c r="A39" s="46"/>
      <c r="B39" s="48" t="s">
        <v>37</v>
      </c>
      <c r="C39" s="47"/>
      <c r="D39" s="47"/>
      <c r="E39" s="47"/>
      <c r="F39" s="32">
        <v>13398.283</v>
      </c>
      <c r="G39" s="33" t="s">
        <v>38</v>
      </c>
      <c r="H39" s="17"/>
    </row>
    <row r="43" ht="15">
      <c r="A43" t="s">
        <v>101</v>
      </c>
    </row>
    <row r="44" ht="15">
      <c r="A44" t="s">
        <v>102</v>
      </c>
    </row>
    <row r="46" spans="1:7" ht="30.75" customHeight="1">
      <c r="A46" s="63" t="s">
        <v>112</v>
      </c>
      <c r="B46" s="67" t="s">
        <v>113</v>
      </c>
      <c r="C46" s="67"/>
      <c r="D46" s="67"/>
      <c r="E46" s="67"/>
      <c r="F46" s="67"/>
      <c r="G46" s="68"/>
    </row>
  </sheetData>
  <sheetProtection/>
  <mergeCells count="3">
    <mergeCell ref="A2:G2"/>
    <mergeCell ref="A3:G3"/>
    <mergeCell ref="B46:G46"/>
  </mergeCells>
  <conditionalFormatting sqref="C32:D32 C35:E38 F36">
    <cfRule type="cellIs" priority="1" dxfId="29" operator="lessThan" stopIfTrue="1">
      <formula>0</formula>
    </cfRule>
  </conditionalFormatting>
  <conditionalFormatting sqref="G36">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J12" sqref="J12"/>
    </sheetView>
  </sheetViews>
  <sheetFormatPr defaultColWidth="9.140625" defaultRowHeight="15"/>
  <cols>
    <col min="1" max="1" width="7.28125" style="0" customWidth="1"/>
    <col min="2" max="2" width="41.8515625" style="0" customWidth="1"/>
    <col min="3" max="3" width="23.2812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108</v>
      </c>
      <c r="B2" s="65"/>
      <c r="C2" s="65"/>
      <c r="D2" s="65"/>
      <c r="E2" s="65"/>
      <c r="F2" s="65"/>
      <c r="G2" s="65"/>
    </row>
    <row r="3" spans="1:7" ht="15">
      <c r="A3" s="66" t="s">
        <v>0</v>
      </c>
      <c r="B3" s="66"/>
      <c r="C3" s="66"/>
      <c r="D3" s="66"/>
      <c r="E3" s="66"/>
      <c r="F3" s="66"/>
      <c r="G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10" ht="15">
      <c r="A7" s="18">
        <v>1</v>
      </c>
      <c r="B7" s="23" t="s">
        <v>10</v>
      </c>
      <c r="C7" s="20" t="s">
        <v>86</v>
      </c>
      <c r="D7" s="20" t="s">
        <v>40</v>
      </c>
      <c r="E7" s="21">
        <v>206</v>
      </c>
      <c r="F7" s="21">
        <v>2608.0803627</v>
      </c>
      <c r="G7" s="31">
        <v>10.97</v>
      </c>
      <c r="H7" s="56">
        <v>0</v>
      </c>
      <c r="J7" s="49"/>
    </row>
    <row r="8" spans="1:10" ht="15">
      <c r="A8" s="18">
        <v>2</v>
      </c>
      <c r="B8" s="23" t="s">
        <v>12</v>
      </c>
      <c r="C8" s="20" t="s">
        <v>87</v>
      </c>
      <c r="D8" s="20" t="s">
        <v>62</v>
      </c>
      <c r="E8" s="21">
        <v>250</v>
      </c>
      <c r="F8" s="21">
        <v>2545.0744494</v>
      </c>
      <c r="G8" s="31">
        <v>10.7</v>
      </c>
      <c r="H8" s="56">
        <v>0.1425</v>
      </c>
      <c r="J8" s="49"/>
    </row>
    <row r="9" spans="1:10" ht="15">
      <c r="A9" s="18">
        <v>3</v>
      </c>
      <c r="B9" s="23" t="s">
        <v>8</v>
      </c>
      <c r="C9" s="20" t="s">
        <v>85</v>
      </c>
      <c r="D9" s="20" t="s">
        <v>9</v>
      </c>
      <c r="E9" s="21">
        <v>17</v>
      </c>
      <c r="F9" s="21">
        <v>215.7251965</v>
      </c>
      <c r="G9" s="31">
        <v>0.91</v>
      </c>
      <c r="H9" s="56">
        <v>0</v>
      </c>
      <c r="J9" s="49"/>
    </row>
    <row r="10" spans="1:10" ht="15">
      <c r="A10" s="18"/>
      <c r="B10" s="23"/>
      <c r="C10" s="20"/>
      <c r="D10" s="20"/>
      <c r="E10" s="21"/>
      <c r="F10" s="21"/>
      <c r="G10" s="24"/>
      <c r="H10" s="56"/>
      <c r="J10" s="49"/>
    </row>
    <row r="11" spans="1:10" ht="15">
      <c r="A11" s="18"/>
      <c r="B11" s="19" t="s">
        <v>16</v>
      </c>
      <c r="C11" s="23"/>
      <c r="D11" s="23"/>
      <c r="E11" s="23"/>
      <c r="F11" s="23"/>
      <c r="G11" s="23"/>
      <c r="H11" s="56"/>
      <c r="J11" s="49"/>
    </row>
    <row r="12" spans="1:10" ht="15">
      <c r="A12" s="18">
        <v>4</v>
      </c>
      <c r="B12" s="23" t="s">
        <v>44</v>
      </c>
      <c r="C12" s="20" t="s">
        <v>90</v>
      </c>
      <c r="D12" s="20" t="s">
        <v>45</v>
      </c>
      <c r="E12" s="21">
        <v>512000</v>
      </c>
      <c r="F12" s="21">
        <v>5150.6568768</v>
      </c>
      <c r="G12" s="31">
        <v>21.66</v>
      </c>
      <c r="H12" s="56">
        <v>0.1457</v>
      </c>
      <c r="J12" s="49"/>
    </row>
    <row r="13" spans="1:10" ht="15">
      <c r="A13" s="18">
        <v>5</v>
      </c>
      <c r="B13" s="23" t="s">
        <v>52</v>
      </c>
      <c r="C13" s="20" t="s">
        <v>93</v>
      </c>
      <c r="D13" s="20" t="s">
        <v>53</v>
      </c>
      <c r="E13" s="21">
        <v>262113</v>
      </c>
      <c r="F13" s="21">
        <v>2632.4403555</v>
      </c>
      <c r="G13" s="31">
        <v>11.07</v>
      </c>
      <c r="H13" s="56">
        <v>0.105</v>
      </c>
      <c r="J13" s="49"/>
    </row>
    <row r="14" spans="1:10" ht="15">
      <c r="A14" s="18">
        <v>6</v>
      </c>
      <c r="B14" s="23" t="s">
        <v>48</v>
      </c>
      <c r="C14" s="20" t="s">
        <v>92</v>
      </c>
      <c r="D14" s="20" t="s">
        <v>63</v>
      </c>
      <c r="E14" s="21">
        <v>260</v>
      </c>
      <c r="F14" s="21">
        <v>2611.8068493</v>
      </c>
      <c r="G14" s="31">
        <v>10.98</v>
      </c>
      <c r="H14" s="56">
        <v>0.108</v>
      </c>
      <c r="J14" s="49"/>
    </row>
    <row r="15" spans="1:10" ht="15">
      <c r="A15" s="18">
        <v>7</v>
      </c>
      <c r="B15" s="23" t="s">
        <v>46</v>
      </c>
      <c r="C15" s="20" t="s">
        <v>91</v>
      </c>
      <c r="D15" s="20" t="s">
        <v>47</v>
      </c>
      <c r="E15" s="21">
        <v>120</v>
      </c>
      <c r="F15" s="21">
        <v>1204.7589041</v>
      </c>
      <c r="G15" s="31">
        <v>5.07</v>
      </c>
      <c r="H15" s="56">
        <v>0.0965</v>
      </c>
      <c r="J15" s="49"/>
    </row>
    <row r="16" spans="1:10" ht="15">
      <c r="A16" s="18">
        <v>8</v>
      </c>
      <c r="B16" s="23" t="s">
        <v>48</v>
      </c>
      <c r="C16" s="20" t="s">
        <v>92</v>
      </c>
      <c r="D16" s="20" t="s">
        <v>64</v>
      </c>
      <c r="E16" s="21">
        <v>84</v>
      </c>
      <c r="F16" s="21">
        <v>842.7150905</v>
      </c>
      <c r="G16" s="31">
        <v>3.54</v>
      </c>
      <c r="H16" s="56">
        <v>0.108</v>
      </c>
      <c r="J16" s="49"/>
    </row>
    <row r="17" spans="1:10" ht="15">
      <c r="A17" s="18">
        <v>9</v>
      </c>
      <c r="B17" s="23" t="s">
        <v>58</v>
      </c>
      <c r="C17" s="20" t="s">
        <v>96</v>
      </c>
      <c r="D17" s="20" t="s">
        <v>59</v>
      </c>
      <c r="E17" s="21">
        <v>1300</v>
      </c>
      <c r="F17" s="21">
        <v>768.7719178</v>
      </c>
      <c r="G17" s="31">
        <v>3.23</v>
      </c>
      <c r="H17" s="56">
        <v>0.16</v>
      </c>
      <c r="J17" s="49"/>
    </row>
    <row r="18" spans="1:10" ht="15">
      <c r="A18" s="18">
        <v>10</v>
      </c>
      <c r="B18" s="23" t="s">
        <v>46</v>
      </c>
      <c r="C18" s="20" t="s">
        <v>91</v>
      </c>
      <c r="D18" s="20" t="s">
        <v>51</v>
      </c>
      <c r="E18" s="21">
        <v>56</v>
      </c>
      <c r="F18" s="21">
        <v>562.2208219</v>
      </c>
      <c r="G18" s="31">
        <v>2.36</v>
      </c>
      <c r="H18" s="56">
        <v>0.0965</v>
      </c>
      <c r="J18" s="49"/>
    </row>
    <row r="19" spans="1:10" ht="15">
      <c r="A19" s="18">
        <v>11</v>
      </c>
      <c r="B19" s="23" t="s">
        <v>100</v>
      </c>
      <c r="C19" s="20" t="s">
        <v>90</v>
      </c>
      <c r="D19" s="20" t="s">
        <v>18</v>
      </c>
      <c r="E19" s="21">
        <v>146</v>
      </c>
      <c r="F19" s="21">
        <v>365</v>
      </c>
      <c r="G19" s="31">
        <v>1.53</v>
      </c>
      <c r="H19" s="56">
        <v>0</v>
      </c>
      <c r="J19" s="49"/>
    </row>
    <row r="20" spans="1:10" ht="15">
      <c r="A20" s="18">
        <v>12</v>
      </c>
      <c r="B20" s="23" t="s">
        <v>56</v>
      </c>
      <c r="C20" s="20" t="s">
        <v>95</v>
      </c>
      <c r="D20" s="20" t="s">
        <v>57</v>
      </c>
      <c r="E20" s="21">
        <v>24</v>
      </c>
      <c r="F20" s="21">
        <v>241.0553425</v>
      </c>
      <c r="G20" s="31">
        <v>1.01</v>
      </c>
      <c r="H20" s="56">
        <v>0.107</v>
      </c>
      <c r="J20" s="49"/>
    </row>
    <row r="21" spans="1:10" ht="15">
      <c r="A21" s="18">
        <v>13</v>
      </c>
      <c r="B21" s="23" t="s">
        <v>42</v>
      </c>
      <c r="C21" s="20" t="s">
        <v>89</v>
      </c>
      <c r="D21" s="20" t="s">
        <v>65</v>
      </c>
      <c r="E21" s="21">
        <v>20</v>
      </c>
      <c r="F21" s="21">
        <v>200.8572603</v>
      </c>
      <c r="G21" s="31">
        <v>0.84</v>
      </c>
      <c r="H21" s="56">
        <v>0.1043</v>
      </c>
      <c r="J21" s="49"/>
    </row>
    <row r="22" spans="1:10" ht="15">
      <c r="A22" s="18">
        <v>14</v>
      </c>
      <c r="B22" s="23" t="s">
        <v>99</v>
      </c>
      <c r="C22" s="20" t="s">
        <v>90</v>
      </c>
      <c r="D22" s="20" t="s">
        <v>19</v>
      </c>
      <c r="E22" s="21">
        <v>68</v>
      </c>
      <c r="F22" s="21">
        <v>166.6856729</v>
      </c>
      <c r="G22" s="31">
        <v>0.7</v>
      </c>
      <c r="H22" s="56">
        <v>0</v>
      </c>
      <c r="J22" s="49"/>
    </row>
    <row r="23" spans="1:10" ht="15">
      <c r="A23" s="18">
        <v>15</v>
      </c>
      <c r="B23" s="23" t="s">
        <v>46</v>
      </c>
      <c r="C23" s="20" t="s">
        <v>91</v>
      </c>
      <c r="D23" s="20" t="s">
        <v>50</v>
      </c>
      <c r="E23" s="21">
        <v>16</v>
      </c>
      <c r="F23" s="21">
        <v>160.6345205</v>
      </c>
      <c r="G23" s="31">
        <v>0.68</v>
      </c>
      <c r="H23" s="56">
        <v>0.0965</v>
      </c>
      <c r="J23" s="49"/>
    </row>
    <row r="24" spans="1:10" ht="15">
      <c r="A24" s="18">
        <v>16</v>
      </c>
      <c r="B24" s="23" t="s">
        <v>99</v>
      </c>
      <c r="C24" s="20" t="s">
        <v>90</v>
      </c>
      <c r="D24" s="20" t="s">
        <v>22</v>
      </c>
      <c r="E24" s="21">
        <v>60</v>
      </c>
      <c r="F24" s="21">
        <v>146.3507527</v>
      </c>
      <c r="G24" s="31">
        <v>0.62</v>
      </c>
      <c r="H24" s="56">
        <v>0</v>
      </c>
      <c r="J24" s="49"/>
    </row>
    <row r="25" spans="1:10" s="54" customFormat="1" ht="15">
      <c r="A25" s="50">
        <v>17</v>
      </c>
      <c r="B25" s="51" t="s">
        <v>20</v>
      </c>
      <c r="C25" s="52" t="s">
        <v>94</v>
      </c>
      <c r="D25" s="52" t="s">
        <v>21</v>
      </c>
      <c r="E25" s="53">
        <v>97</v>
      </c>
      <c r="F25" s="53">
        <v>121.9226884</v>
      </c>
      <c r="G25" s="57">
        <v>0.51</v>
      </c>
      <c r="H25" s="58">
        <v>0.135</v>
      </c>
      <c r="J25" s="59"/>
    </row>
    <row r="26" spans="1:10" ht="15">
      <c r="A26" s="18">
        <v>18</v>
      </c>
      <c r="B26" s="23" t="s">
        <v>103</v>
      </c>
      <c r="C26" s="20" t="s">
        <v>90</v>
      </c>
      <c r="D26" s="20" t="s">
        <v>17</v>
      </c>
      <c r="E26" s="21">
        <v>20</v>
      </c>
      <c r="F26" s="21">
        <v>87.444503</v>
      </c>
      <c r="G26" s="31">
        <v>0.37</v>
      </c>
      <c r="H26" s="56">
        <v>0</v>
      </c>
      <c r="J26" s="49"/>
    </row>
    <row r="27" spans="1:10" ht="15">
      <c r="A27" s="18"/>
      <c r="B27" s="23"/>
      <c r="C27" s="20"/>
      <c r="D27" s="20"/>
      <c r="E27" s="21"/>
      <c r="F27" s="21"/>
      <c r="G27" s="31"/>
      <c r="H27" s="56"/>
      <c r="J27" s="49"/>
    </row>
    <row r="28" spans="1:10" ht="15">
      <c r="A28" s="18"/>
      <c r="B28" s="19" t="s">
        <v>84</v>
      </c>
      <c r="C28" s="20"/>
      <c r="D28" s="20"/>
      <c r="E28" s="21"/>
      <c r="F28" s="21"/>
      <c r="G28" s="31"/>
      <c r="H28" s="56"/>
      <c r="J28" s="49"/>
    </row>
    <row r="29" spans="1:10" ht="15">
      <c r="A29" s="18">
        <v>19</v>
      </c>
      <c r="B29" s="23" t="s">
        <v>25</v>
      </c>
      <c r="C29" s="20" t="s">
        <v>26</v>
      </c>
      <c r="D29" s="20" t="s">
        <v>27</v>
      </c>
      <c r="E29" s="21">
        <v>160</v>
      </c>
      <c r="F29" s="21">
        <v>785.4635193</v>
      </c>
      <c r="G29" s="31">
        <v>3.3</v>
      </c>
      <c r="H29" s="56">
        <v>0.0455</v>
      </c>
      <c r="J29" s="49"/>
    </row>
    <row r="30" spans="1:10" ht="15">
      <c r="A30" s="18">
        <v>20</v>
      </c>
      <c r="B30" s="23" t="s">
        <v>97</v>
      </c>
      <c r="C30" s="20" t="s">
        <v>26</v>
      </c>
      <c r="D30" s="20" t="s">
        <v>31</v>
      </c>
      <c r="E30" s="21">
        <v>80</v>
      </c>
      <c r="F30" s="21">
        <v>396.337632</v>
      </c>
      <c r="G30" s="31">
        <v>1.67</v>
      </c>
      <c r="H30" s="56">
        <v>0.0536</v>
      </c>
      <c r="J30" s="49"/>
    </row>
    <row r="31" spans="1:10" ht="15">
      <c r="A31" s="18">
        <v>21</v>
      </c>
      <c r="B31" s="23" t="s">
        <v>23</v>
      </c>
      <c r="C31" s="20" t="s">
        <v>26</v>
      </c>
      <c r="D31" s="20" t="s">
        <v>32</v>
      </c>
      <c r="E31" s="21">
        <v>80</v>
      </c>
      <c r="F31" s="21">
        <v>395.8823213</v>
      </c>
      <c r="G31" s="31">
        <v>1.66</v>
      </c>
      <c r="H31" s="56">
        <v>0.0765</v>
      </c>
      <c r="J31" s="49"/>
    </row>
    <row r="32" spans="1:10" ht="15">
      <c r="A32" s="18">
        <v>22</v>
      </c>
      <c r="B32" s="23" t="s">
        <v>28</v>
      </c>
      <c r="C32" s="20" t="s">
        <v>29</v>
      </c>
      <c r="D32" s="20" t="s">
        <v>30</v>
      </c>
      <c r="E32" s="21">
        <v>78</v>
      </c>
      <c r="F32" s="21">
        <v>385.9756773</v>
      </c>
      <c r="G32" s="31">
        <v>1.62</v>
      </c>
      <c r="H32" s="56">
        <v>0.0525</v>
      </c>
      <c r="J32" s="49"/>
    </row>
    <row r="33" spans="1:8" ht="15">
      <c r="A33" s="18"/>
      <c r="B33" s="23"/>
      <c r="C33" s="20"/>
      <c r="D33" s="20"/>
      <c r="E33" s="21"/>
      <c r="F33" s="21"/>
      <c r="G33" s="31"/>
      <c r="H33" s="56"/>
    </row>
    <row r="34" spans="1:8" ht="15">
      <c r="A34" s="18"/>
      <c r="B34" s="19"/>
      <c r="C34" s="20"/>
      <c r="D34" s="20"/>
      <c r="E34" s="21"/>
      <c r="F34" s="21"/>
      <c r="G34" s="31"/>
      <c r="H34" s="56"/>
    </row>
    <row r="35" spans="1:8" ht="15">
      <c r="A35" s="34"/>
      <c r="B35" s="35" t="s">
        <v>33</v>
      </c>
      <c r="C35" s="36"/>
      <c r="D35" s="36"/>
      <c r="E35" s="37">
        <v>0</v>
      </c>
      <c r="F35" s="37">
        <v>22595.8607147</v>
      </c>
      <c r="G35" s="38">
        <v>95</v>
      </c>
      <c r="H35" s="17"/>
    </row>
    <row r="36" spans="1:8" ht="15">
      <c r="A36" s="13"/>
      <c r="B36" s="19" t="s">
        <v>34</v>
      </c>
      <c r="C36" s="14"/>
      <c r="D36" s="14"/>
      <c r="E36" s="15"/>
      <c r="F36" s="16"/>
      <c r="G36" s="17"/>
      <c r="H36" s="17"/>
    </row>
    <row r="37" spans="1:8" ht="15">
      <c r="A37" s="18"/>
      <c r="B37" s="23" t="s">
        <v>34</v>
      </c>
      <c r="C37" s="20"/>
      <c r="D37" s="20"/>
      <c r="E37" s="21"/>
      <c r="F37" s="21">
        <v>1191.5042912</v>
      </c>
      <c r="G37" s="31">
        <v>5.01</v>
      </c>
      <c r="H37" s="56">
        <v>0.0239</v>
      </c>
    </row>
    <row r="38" spans="1:8" ht="15">
      <c r="A38" s="34"/>
      <c r="B38" s="35" t="s">
        <v>33</v>
      </c>
      <c r="C38" s="36"/>
      <c r="D38" s="36"/>
      <c r="E38" s="44"/>
      <c r="F38" s="37">
        <v>1191.504</v>
      </c>
      <c r="G38" s="38">
        <v>5.01</v>
      </c>
      <c r="H38" s="17"/>
    </row>
    <row r="39" spans="1:8" ht="15">
      <c r="A39" s="25"/>
      <c r="B39" s="28" t="s">
        <v>35</v>
      </c>
      <c r="C39" s="26"/>
      <c r="D39" s="26"/>
      <c r="E39" s="27"/>
      <c r="F39" s="29"/>
      <c r="G39" s="30"/>
      <c r="H39" s="17"/>
    </row>
    <row r="40" spans="1:8" ht="15">
      <c r="A40" s="25"/>
      <c r="B40" s="28" t="s">
        <v>36</v>
      </c>
      <c r="C40" s="26"/>
      <c r="D40" s="26"/>
      <c r="E40" s="27"/>
      <c r="F40" s="21">
        <v>-7.469141799999</v>
      </c>
      <c r="G40" s="31">
        <v>-0.010000000000002</v>
      </c>
      <c r="H40" s="17"/>
    </row>
    <row r="41" spans="1:8" ht="15">
      <c r="A41" s="34"/>
      <c r="B41" s="45" t="s">
        <v>33</v>
      </c>
      <c r="C41" s="36"/>
      <c r="D41" s="36"/>
      <c r="E41" s="44"/>
      <c r="F41" s="37">
        <v>-7.469141799999</v>
      </c>
      <c r="G41" s="38">
        <v>-0.010000000000002</v>
      </c>
      <c r="H41" s="17"/>
    </row>
    <row r="42" spans="1:8" ht="15">
      <c r="A42" s="46"/>
      <c r="B42" s="48" t="s">
        <v>37</v>
      </c>
      <c r="C42" s="47"/>
      <c r="D42" s="47"/>
      <c r="E42" s="47"/>
      <c r="F42" s="32">
        <v>23779.896</v>
      </c>
      <c r="G42" s="33" t="s">
        <v>38</v>
      </c>
      <c r="H42" s="17"/>
    </row>
    <row r="45" ht="15">
      <c r="A45" t="s">
        <v>101</v>
      </c>
    </row>
    <row r="46" ht="15">
      <c r="A46" t="s">
        <v>102</v>
      </c>
    </row>
    <row r="48" spans="1:7" ht="29.25" customHeight="1">
      <c r="A48" s="63" t="s">
        <v>112</v>
      </c>
      <c r="B48" s="67" t="s">
        <v>113</v>
      </c>
      <c r="C48" s="67"/>
      <c r="D48" s="67"/>
      <c r="E48" s="67"/>
      <c r="F48" s="67"/>
      <c r="G48" s="68"/>
    </row>
  </sheetData>
  <sheetProtection/>
  <mergeCells count="3">
    <mergeCell ref="A2:G2"/>
    <mergeCell ref="A3:G3"/>
    <mergeCell ref="B48:G48"/>
  </mergeCells>
  <conditionalFormatting sqref="C35:D35 C38:E41 F39">
    <cfRule type="cellIs" priority="1" dxfId="29" operator="lessThan" stopIfTrue="1">
      <formula>0</formula>
    </cfRule>
  </conditionalFormatting>
  <conditionalFormatting sqref="G39">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selection activeCell="J12" sqref="J12"/>
    </sheetView>
  </sheetViews>
  <sheetFormatPr defaultColWidth="9.140625" defaultRowHeight="15"/>
  <cols>
    <col min="1" max="1" width="7.28125" style="0" customWidth="1"/>
    <col min="2" max="2" width="46.57421875" style="0" customWidth="1"/>
    <col min="3" max="3" width="22.851562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109</v>
      </c>
      <c r="B2" s="65"/>
      <c r="C2" s="65"/>
      <c r="D2" s="65"/>
      <c r="E2" s="65"/>
      <c r="F2" s="65"/>
      <c r="G2" s="65"/>
    </row>
    <row r="3" spans="1:7" ht="15">
      <c r="A3" s="66" t="s">
        <v>0</v>
      </c>
      <c r="B3" s="66"/>
      <c r="C3" s="66"/>
      <c r="D3" s="66"/>
      <c r="E3" s="66"/>
      <c r="F3" s="66"/>
      <c r="G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10" ht="15">
      <c r="A7" s="18">
        <v>1</v>
      </c>
      <c r="B7" s="23" t="s">
        <v>8</v>
      </c>
      <c r="C7" s="20" t="s">
        <v>85</v>
      </c>
      <c r="D7" s="20" t="s">
        <v>9</v>
      </c>
      <c r="E7" s="21">
        <v>472</v>
      </c>
      <c r="F7" s="21">
        <v>5972.1869874</v>
      </c>
      <c r="G7" s="31">
        <v>30.02</v>
      </c>
      <c r="H7" s="56">
        <v>0</v>
      </c>
      <c r="J7" s="49"/>
    </row>
    <row r="8" spans="1:10" ht="15">
      <c r="A8" s="18">
        <v>2</v>
      </c>
      <c r="B8" s="23" t="s">
        <v>10</v>
      </c>
      <c r="C8" s="20" t="s">
        <v>86</v>
      </c>
      <c r="D8" s="20" t="s">
        <v>40</v>
      </c>
      <c r="E8" s="21">
        <v>5</v>
      </c>
      <c r="F8" s="21">
        <v>63.3029214</v>
      </c>
      <c r="G8" s="31">
        <v>0.32</v>
      </c>
      <c r="H8" s="56">
        <v>0</v>
      </c>
      <c r="J8" s="49"/>
    </row>
    <row r="9" spans="1:8" ht="15">
      <c r="A9" s="18"/>
      <c r="B9" s="23"/>
      <c r="C9" s="20"/>
      <c r="D9" s="20"/>
      <c r="E9" s="21"/>
      <c r="F9" s="21"/>
      <c r="G9" s="24"/>
      <c r="H9" s="56"/>
    </row>
    <row r="10" spans="1:8" ht="15">
      <c r="A10" s="18"/>
      <c r="B10" s="19" t="s">
        <v>16</v>
      </c>
      <c r="C10" s="23"/>
      <c r="D10" s="23"/>
      <c r="E10" s="23"/>
      <c r="F10" s="23"/>
      <c r="G10" s="23"/>
      <c r="H10" s="56"/>
    </row>
    <row r="11" spans="1:10" ht="15">
      <c r="A11" s="18">
        <v>3</v>
      </c>
      <c r="B11" s="23" t="s">
        <v>46</v>
      </c>
      <c r="C11" s="20" t="s">
        <v>91</v>
      </c>
      <c r="D11" s="20" t="s">
        <v>47</v>
      </c>
      <c r="E11" s="21">
        <v>558</v>
      </c>
      <c r="F11" s="21">
        <v>5602.1289041</v>
      </c>
      <c r="G11" s="31">
        <v>28.16</v>
      </c>
      <c r="H11" s="56">
        <v>0.0965</v>
      </c>
      <c r="J11" s="49"/>
    </row>
    <row r="12" spans="1:10" ht="15">
      <c r="A12" s="18">
        <v>4</v>
      </c>
      <c r="B12" s="23" t="s">
        <v>44</v>
      </c>
      <c r="C12" s="20" t="s">
        <v>90</v>
      </c>
      <c r="D12" s="20" t="s">
        <v>45</v>
      </c>
      <c r="E12" s="21">
        <v>395000</v>
      </c>
      <c r="F12" s="21">
        <v>3973.6513013</v>
      </c>
      <c r="G12" s="31">
        <v>19.97</v>
      </c>
      <c r="H12" s="56">
        <v>0.1457</v>
      </c>
      <c r="J12" s="49"/>
    </row>
    <row r="13" spans="1:10" ht="15">
      <c r="A13" s="18">
        <v>5</v>
      </c>
      <c r="B13" s="23" t="s">
        <v>42</v>
      </c>
      <c r="C13" s="20" t="s">
        <v>89</v>
      </c>
      <c r="D13" s="20" t="s">
        <v>66</v>
      </c>
      <c r="E13" s="21">
        <v>280</v>
      </c>
      <c r="F13" s="21">
        <v>2812.0016438</v>
      </c>
      <c r="G13" s="31">
        <v>14.14</v>
      </c>
      <c r="H13" s="56">
        <v>0.1043</v>
      </c>
      <c r="J13" s="49"/>
    </row>
    <row r="14" spans="1:10" ht="15">
      <c r="A14" s="18">
        <v>6</v>
      </c>
      <c r="B14" s="23" t="s">
        <v>48</v>
      </c>
      <c r="C14" s="20" t="s">
        <v>92</v>
      </c>
      <c r="D14" s="20" t="s">
        <v>63</v>
      </c>
      <c r="E14" s="21">
        <v>105</v>
      </c>
      <c r="F14" s="21">
        <v>1054.7681507</v>
      </c>
      <c r="G14" s="31">
        <v>5.3</v>
      </c>
      <c r="H14" s="56">
        <v>0.108</v>
      </c>
      <c r="J14" s="49"/>
    </row>
    <row r="15" spans="1:10" ht="15">
      <c r="A15" s="18">
        <v>7</v>
      </c>
      <c r="B15" s="23" t="s">
        <v>99</v>
      </c>
      <c r="C15" s="20" t="s">
        <v>90</v>
      </c>
      <c r="D15" s="20" t="s">
        <v>22</v>
      </c>
      <c r="E15" s="21">
        <v>80</v>
      </c>
      <c r="F15" s="21">
        <v>195.4869372</v>
      </c>
      <c r="G15" s="31">
        <v>0.98</v>
      </c>
      <c r="H15" s="56">
        <v>0</v>
      </c>
      <c r="J15" s="49"/>
    </row>
    <row r="16" spans="1:10" ht="15">
      <c r="A16" s="18">
        <v>8</v>
      </c>
      <c r="B16" s="23" t="s">
        <v>46</v>
      </c>
      <c r="C16" s="20" t="s">
        <v>91</v>
      </c>
      <c r="D16" s="20" t="s">
        <v>50</v>
      </c>
      <c r="E16" s="21">
        <v>8</v>
      </c>
      <c r="F16" s="21">
        <v>80.3172603</v>
      </c>
      <c r="G16" s="31">
        <v>0.4</v>
      </c>
      <c r="H16" s="56">
        <v>0.0965</v>
      </c>
      <c r="J16" s="49"/>
    </row>
    <row r="17" spans="1:10" ht="15">
      <c r="A17" s="18">
        <v>9</v>
      </c>
      <c r="B17" s="23" t="s">
        <v>103</v>
      </c>
      <c r="C17" s="20" t="s">
        <v>90</v>
      </c>
      <c r="D17" s="20" t="s">
        <v>17</v>
      </c>
      <c r="E17" s="21">
        <v>10</v>
      </c>
      <c r="F17" s="21">
        <v>43.7222515</v>
      </c>
      <c r="G17" s="31">
        <v>0.22</v>
      </c>
      <c r="H17" s="56">
        <v>0</v>
      </c>
      <c r="J17" s="49"/>
    </row>
    <row r="18" spans="1:10" ht="15">
      <c r="A18" s="18">
        <v>10</v>
      </c>
      <c r="B18" s="23" t="s">
        <v>52</v>
      </c>
      <c r="C18" s="20" t="s">
        <v>93</v>
      </c>
      <c r="D18" s="20" t="s">
        <v>53</v>
      </c>
      <c r="E18" s="21">
        <v>1844</v>
      </c>
      <c r="F18" s="21">
        <v>18.5195699</v>
      </c>
      <c r="G18" s="31">
        <v>0.09</v>
      </c>
      <c r="H18" s="56">
        <v>0.105</v>
      </c>
      <c r="J18" s="49"/>
    </row>
    <row r="19" spans="1:10" ht="15">
      <c r="A19" s="18">
        <v>11</v>
      </c>
      <c r="B19" s="23" t="s">
        <v>20</v>
      </c>
      <c r="C19" s="20" t="s">
        <v>94</v>
      </c>
      <c r="D19" s="20" t="s">
        <v>21</v>
      </c>
      <c r="E19" s="21">
        <v>10</v>
      </c>
      <c r="F19" s="21">
        <v>12.5693493</v>
      </c>
      <c r="G19" s="31">
        <v>0.06</v>
      </c>
      <c r="H19" s="56">
        <v>0.135</v>
      </c>
      <c r="J19" s="49"/>
    </row>
    <row r="20" spans="1:8" ht="15">
      <c r="A20" s="18"/>
      <c r="B20" s="23"/>
      <c r="C20" s="20"/>
      <c r="D20" s="20"/>
      <c r="E20" s="21"/>
      <c r="F20" s="21"/>
      <c r="G20" s="31"/>
      <c r="H20" s="56"/>
    </row>
    <row r="21" spans="1:8" ht="15">
      <c r="A21" s="18"/>
      <c r="B21" s="19"/>
      <c r="C21" s="20"/>
      <c r="D21" s="20"/>
      <c r="E21" s="21"/>
      <c r="F21" s="21"/>
      <c r="G21" s="31"/>
      <c r="H21" s="56"/>
    </row>
    <row r="22" spans="1:8" ht="15">
      <c r="A22" s="34"/>
      <c r="B22" s="35" t="s">
        <v>33</v>
      </c>
      <c r="C22" s="36"/>
      <c r="D22" s="36"/>
      <c r="E22" s="37">
        <v>0</v>
      </c>
      <c r="F22" s="37">
        <v>19828.655276899997</v>
      </c>
      <c r="G22" s="38">
        <v>99.66000000000001</v>
      </c>
      <c r="H22" s="56"/>
    </row>
    <row r="23" spans="1:8" ht="15">
      <c r="A23" s="13"/>
      <c r="B23" s="19" t="s">
        <v>34</v>
      </c>
      <c r="C23" s="14"/>
      <c r="D23" s="14"/>
      <c r="E23" s="15"/>
      <c r="F23" s="16"/>
      <c r="G23" s="17"/>
      <c r="H23" s="56"/>
    </row>
    <row r="24" spans="1:8" ht="15">
      <c r="A24" s="18"/>
      <c r="B24" s="23" t="s">
        <v>34</v>
      </c>
      <c r="C24" s="20"/>
      <c r="D24" s="20"/>
      <c r="E24" s="21"/>
      <c r="F24" s="21">
        <v>76.3968243</v>
      </c>
      <c r="G24" s="31">
        <v>0.38</v>
      </c>
      <c r="H24" s="56">
        <v>0.0239</v>
      </c>
    </row>
    <row r="25" spans="1:8" ht="15">
      <c r="A25" s="34"/>
      <c r="B25" s="35" t="s">
        <v>33</v>
      </c>
      <c r="C25" s="36"/>
      <c r="D25" s="36"/>
      <c r="E25" s="44"/>
      <c r="F25" s="37">
        <v>76.397</v>
      </c>
      <c r="G25" s="38">
        <v>0.38</v>
      </c>
      <c r="H25" s="17"/>
    </row>
    <row r="26" spans="1:8" ht="15">
      <c r="A26" s="25"/>
      <c r="B26" s="28" t="s">
        <v>35</v>
      </c>
      <c r="C26" s="26"/>
      <c r="D26" s="26"/>
      <c r="E26" s="27"/>
      <c r="F26" s="29"/>
      <c r="G26" s="30"/>
      <c r="H26" s="17"/>
    </row>
    <row r="27" spans="1:8" ht="15">
      <c r="A27" s="25"/>
      <c r="B27" s="28" t="s">
        <v>36</v>
      </c>
      <c r="C27" s="26"/>
      <c r="D27" s="26"/>
      <c r="E27" s="27"/>
      <c r="F27" s="21">
        <v>-11.23877599999901</v>
      </c>
      <c r="G27" s="31">
        <v>-0.04000000000001</v>
      </c>
      <c r="H27" s="17"/>
    </row>
    <row r="28" spans="1:8" ht="15">
      <c r="A28" s="34"/>
      <c r="B28" s="45" t="s">
        <v>33</v>
      </c>
      <c r="C28" s="36"/>
      <c r="D28" s="36"/>
      <c r="E28" s="44"/>
      <c r="F28" s="37">
        <v>-11.23877599999901</v>
      </c>
      <c r="G28" s="38">
        <v>-0.04000000000001</v>
      </c>
      <c r="H28" s="17"/>
    </row>
    <row r="29" spans="1:8" ht="15">
      <c r="A29" s="46"/>
      <c r="B29" s="48" t="s">
        <v>37</v>
      </c>
      <c r="C29" s="47"/>
      <c r="D29" s="47"/>
      <c r="E29" s="47"/>
      <c r="F29" s="32">
        <v>19893.813</v>
      </c>
      <c r="G29" s="33" t="s">
        <v>38</v>
      </c>
      <c r="H29" s="17"/>
    </row>
    <row r="33" ht="15">
      <c r="A33" t="s">
        <v>101</v>
      </c>
    </row>
    <row r="35" spans="1:7" ht="31.5" customHeight="1">
      <c r="A35" s="63" t="s">
        <v>112</v>
      </c>
      <c r="B35" s="67" t="s">
        <v>113</v>
      </c>
      <c r="C35" s="67"/>
      <c r="D35" s="67"/>
      <c r="E35" s="67"/>
      <c r="F35" s="67"/>
      <c r="G35" s="68"/>
    </row>
  </sheetData>
  <sheetProtection/>
  <mergeCells count="3">
    <mergeCell ref="A2:G2"/>
    <mergeCell ref="A3:G3"/>
    <mergeCell ref="B35:G35"/>
  </mergeCells>
  <conditionalFormatting sqref="C22:D22 C25:E28 F26">
    <cfRule type="cellIs" priority="1" dxfId="29" operator="lessThan" stopIfTrue="1">
      <formula>0</formula>
    </cfRule>
  </conditionalFormatting>
  <conditionalFormatting sqref="G26">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2"/>
  <sheetViews>
    <sheetView zoomScalePageLayoutView="0" workbookViewId="0" topLeftCell="A1">
      <selection activeCell="J12" sqref="J12"/>
    </sheetView>
  </sheetViews>
  <sheetFormatPr defaultColWidth="9.140625" defaultRowHeight="15"/>
  <cols>
    <col min="1" max="1" width="7.28125" style="0" customWidth="1"/>
    <col min="2" max="2" width="39.57421875" style="0" customWidth="1"/>
    <col min="3" max="3" width="18.710937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110</v>
      </c>
      <c r="B2" s="65"/>
      <c r="C2" s="65"/>
      <c r="D2" s="65"/>
      <c r="E2" s="65"/>
      <c r="F2" s="65"/>
      <c r="G2" s="65"/>
    </row>
    <row r="3" spans="1:7" ht="15">
      <c r="A3" s="66" t="s">
        <v>0</v>
      </c>
      <c r="B3" s="66"/>
      <c r="C3" s="66"/>
      <c r="D3" s="66"/>
      <c r="E3" s="66"/>
      <c r="F3" s="66"/>
      <c r="G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10" ht="15">
      <c r="A7" s="18" t="s">
        <v>104</v>
      </c>
      <c r="B7" s="23" t="s">
        <v>8</v>
      </c>
      <c r="C7" s="20" t="s">
        <v>85</v>
      </c>
      <c r="D7" s="20" t="s">
        <v>9</v>
      </c>
      <c r="E7" s="21">
        <v>230</v>
      </c>
      <c r="F7" s="21">
        <v>2918.6350117</v>
      </c>
      <c r="G7" s="31">
        <v>17.88</v>
      </c>
      <c r="H7" s="56">
        <v>0</v>
      </c>
      <c r="J7" s="49"/>
    </row>
    <row r="8" spans="1:10" ht="15">
      <c r="A8" s="18">
        <v>2</v>
      </c>
      <c r="B8" s="23" t="s">
        <v>12</v>
      </c>
      <c r="C8" s="20" t="s">
        <v>87</v>
      </c>
      <c r="D8" s="20" t="s">
        <v>67</v>
      </c>
      <c r="E8" s="21">
        <v>200</v>
      </c>
      <c r="F8" s="21">
        <v>2036.0595595</v>
      </c>
      <c r="G8" s="31">
        <v>12.47</v>
      </c>
      <c r="H8" s="56">
        <v>0.1425</v>
      </c>
      <c r="J8" s="49"/>
    </row>
    <row r="9" spans="1:10" ht="15">
      <c r="A9" s="18">
        <v>3</v>
      </c>
      <c r="B9" s="23" t="s">
        <v>10</v>
      </c>
      <c r="C9" s="20" t="s">
        <v>86</v>
      </c>
      <c r="D9" s="20" t="s">
        <v>40</v>
      </c>
      <c r="E9" s="21">
        <v>77</v>
      </c>
      <c r="F9" s="21">
        <v>974.8649899</v>
      </c>
      <c r="G9" s="31">
        <v>5.97</v>
      </c>
      <c r="H9" s="56">
        <v>0</v>
      </c>
      <c r="J9" s="49"/>
    </row>
    <row r="10" spans="1:10" ht="15">
      <c r="A10" s="18">
        <v>4</v>
      </c>
      <c r="B10" s="23" t="s">
        <v>14</v>
      </c>
      <c r="C10" s="20" t="s">
        <v>88</v>
      </c>
      <c r="D10" s="20" t="s">
        <v>15</v>
      </c>
      <c r="E10" s="21">
        <v>150000</v>
      </c>
      <c r="F10" s="21">
        <v>198.3213958</v>
      </c>
      <c r="G10" s="31">
        <v>1.21</v>
      </c>
      <c r="H10" s="56">
        <v>0.1175</v>
      </c>
      <c r="J10" s="49"/>
    </row>
    <row r="11" spans="1:10" ht="15">
      <c r="A11" s="18"/>
      <c r="B11" s="23"/>
      <c r="C11" s="20"/>
      <c r="D11" s="20"/>
      <c r="E11" s="21"/>
      <c r="F11" s="21"/>
      <c r="G11" s="24"/>
      <c r="H11" s="56"/>
      <c r="J11" s="49"/>
    </row>
    <row r="12" spans="1:10" ht="15">
      <c r="A12" s="18"/>
      <c r="B12" s="19" t="s">
        <v>16</v>
      </c>
      <c r="C12" s="23"/>
      <c r="D12" s="23"/>
      <c r="E12" s="23"/>
      <c r="F12" s="23"/>
      <c r="G12" s="23"/>
      <c r="H12" s="56"/>
      <c r="J12" s="49"/>
    </row>
    <row r="13" spans="1:10" ht="15">
      <c r="A13" s="18">
        <v>5</v>
      </c>
      <c r="B13" s="23" t="s">
        <v>46</v>
      </c>
      <c r="C13" s="20" t="s">
        <v>91</v>
      </c>
      <c r="D13" s="20" t="s">
        <v>61</v>
      </c>
      <c r="E13" s="21">
        <v>123</v>
      </c>
      <c r="F13" s="21">
        <v>1234.8778767</v>
      </c>
      <c r="G13" s="31">
        <v>7.56</v>
      </c>
      <c r="H13" s="56">
        <v>0.0965</v>
      </c>
      <c r="J13" s="49"/>
    </row>
    <row r="14" spans="1:10" ht="15">
      <c r="A14" s="18">
        <v>6</v>
      </c>
      <c r="B14" s="23" t="s">
        <v>48</v>
      </c>
      <c r="C14" s="20" t="s">
        <v>92</v>
      </c>
      <c r="D14" s="20" t="s">
        <v>68</v>
      </c>
      <c r="E14" s="21">
        <v>100</v>
      </c>
      <c r="F14" s="21">
        <v>879.9780045</v>
      </c>
      <c r="G14" s="31">
        <v>5.39</v>
      </c>
      <c r="H14" s="56">
        <v>0.108</v>
      </c>
      <c r="J14" s="49"/>
    </row>
    <row r="15" spans="1:10" ht="15">
      <c r="A15" s="18">
        <v>7</v>
      </c>
      <c r="B15" s="23" t="s">
        <v>46</v>
      </c>
      <c r="C15" s="20" t="s">
        <v>91</v>
      </c>
      <c r="D15" s="20" t="s">
        <v>51</v>
      </c>
      <c r="E15" s="21">
        <v>43</v>
      </c>
      <c r="F15" s="21">
        <v>431.705274</v>
      </c>
      <c r="G15" s="31">
        <v>2.64</v>
      </c>
      <c r="H15" s="56">
        <v>0.0965</v>
      </c>
      <c r="J15" s="49"/>
    </row>
    <row r="16" spans="1:10" ht="15">
      <c r="A16" s="18">
        <v>8</v>
      </c>
      <c r="B16" s="23" t="s">
        <v>99</v>
      </c>
      <c r="C16" s="20" t="s">
        <v>90</v>
      </c>
      <c r="D16" s="20" t="s">
        <v>19</v>
      </c>
      <c r="E16" s="21">
        <v>146</v>
      </c>
      <c r="F16" s="21">
        <v>357.3161539</v>
      </c>
      <c r="G16" s="31">
        <v>2.19</v>
      </c>
      <c r="H16" s="56">
        <v>0</v>
      </c>
      <c r="J16" s="49"/>
    </row>
    <row r="17" spans="1:10" ht="15">
      <c r="A17" s="18">
        <v>9</v>
      </c>
      <c r="B17" s="23" t="s">
        <v>20</v>
      </c>
      <c r="C17" s="52" t="s">
        <v>94</v>
      </c>
      <c r="D17" s="20" t="s">
        <v>21</v>
      </c>
      <c r="E17" s="21">
        <v>165</v>
      </c>
      <c r="F17" s="21">
        <v>207.3942637</v>
      </c>
      <c r="G17" s="31">
        <v>1.27</v>
      </c>
      <c r="H17" s="56">
        <v>0.135</v>
      </c>
      <c r="J17" s="49"/>
    </row>
    <row r="18" spans="1:10" ht="15">
      <c r="A18" s="18">
        <v>10</v>
      </c>
      <c r="B18" s="23" t="s">
        <v>46</v>
      </c>
      <c r="C18" s="20" t="s">
        <v>91</v>
      </c>
      <c r="D18" s="20" t="s">
        <v>50</v>
      </c>
      <c r="E18" s="21">
        <v>8</v>
      </c>
      <c r="F18" s="21">
        <v>80.3172603</v>
      </c>
      <c r="G18" s="31">
        <v>0.49</v>
      </c>
      <c r="H18" s="56">
        <v>0.0965</v>
      </c>
      <c r="J18" s="49"/>
    </row>
    <row r="19" spans="1:10" ht="15">
      <c r="A19" s="18">
        <v>11</v>
      </c>
      <c r="B19" s="23" t="s">
        <v>58</v>
      </c>
      <c r="C19" s="20" t="s">
        <v>96</v>
      </c>
      <c r="D19" s="20" t="s">
        <v>59</v>
      </c>
      <c r="E19" s="21">
        <v>100</v>
      </c>
      <c r="F19" s="21">
        <v>59.1363014</v>
      </c>
      <c r="G19" s="31">
        <v>0.36</v>
      </c>
      <c r="H19" s="56">
        <v>0.16</v>
      </c>
      <c r="J19" s="49"/>
    </row>
    <row r="20" spans="1:10" ht="15">
      <c r="A20" s="18">
        <v>12</v>
      </c>
      <c r="B20" s="23" t="s">
        <v>46</v>
      </c>
      <c r="C20" s="20" t="s">
        <v>91</v>
      </c>
      <c r="D20" s="20" t="s">
        <v>47</v>
      </c>
      <c r="E20" s="21">
        <v>4</v>
      </c>
      <c r="F20" s="21">
        <v>40.1586301</v>
      </c>
      <c r="G20" s="31">
        <v>0.25</v>
      </c>
      <c r="H20" s="56">
        <v>0.0965</v>
      </c>
      <c r="J20" s="49"/>
    </row>
    <row r="21" spans="1:10" ht="15">
      <c r="A21" s="18">
        <v>13</v>
      </c>
      <c r="B21" s="23" t="s">
        <v>56</v>
      </c>
      <c r="C21" s="20" t="s">
        <v>95</v>
      </c>
      <c r="D21" s="20" t="s">
        <v>60</v>
      </c>
      <c r="E21" s="21">
        <v>2</v>
      </c>
      <c r="F21" s="21">
        <v>20.1109589</v>
      </c>
      <c r="G21" s="31">
        <v>0.12</v>
      </c>
      <c r="H21" s="56">
        <v>0.135</v>
      </c>
      <c r="J21" s="49"/>
    </row>
    <row r="22" spans="1:10" ht="15">
      <c r="A22" s="18"/>
      <c r="B22" s="23"/>
      <c r="C22" s="20"/>
      <c r="D22" s="20"/>
      <c r="E22" s="21"/>
      <c r="F22" s="21"/>
      <c r="G22" s="31"/>
      <c r="H22" s="56"/>
      <c r="J22" s="49"/>
    </row>
    <row r="23" spans="1:10" ht="15">
      <c r="A23" s="18"/>
      <c r="B23" s="19" t="s">
        <v>84</v>
      </c>
      <c r="C23" s="20"/>
      <c r="D23" s="20"/>
      <c r="E23" s="21"/>
      <c r="F23" s="21"/>
      <c r="G23" s="31"/>
      <c r="H23" s="56"/>
      <c r="J23" s="49"/>
    </row>
    <row r="24" spans="1:10" ht="15">
      <c r="A24" s="18">
        <v>14</v>
      </c>
      <c r="B24" s="23" t="s">
        <v>25</v>
      </c>
      <c r="C24" s="20" t="s">
        <v>26</v>
      </c>
      <c r="D24" s="20" t="s">
        <v>27</v>
      </c>
      <c r="E24" s="21">
        <v>80</v>
      </c>
      <c r="F24" s="21">
        <v>392.7317597</v>
      </c>
      <c r="G24" s="31">
        <v>2.41</v>
      </c>
      <c r="H24" s="56">
        <v>0.0455</v>
      </c>
      <c r="J24" s="49"/>
    </row>
    <row r="25" spans="1:10" ht="15">
      <c r="A25" s="18">
        <v>15</v>
      </c>
      <c r="B25" s="23" t="s">
        <v>23</v>
      </c>
      <c r="C25" s="20" t="s">
        <v>26</v>
      </c>
      <c r="D25" s="20" t="s">
        <v>32</v>
      </c>
      <c r="E25" s="21">
        <v>79</v>
      </c>
      <c r="F25" s="21">
        <v>390.9337923</v>
      </c>
      <c r="G25" s="31">
        <v>2.39</v>
      </c>
      <c r="H25" s="56">
        <v>0.0765</v>
      </c>
      <c r="J25" s="49"/>
    </row>
    <row r="26" spans="1:10" ht="15">
      <c r="A26" s="18">
        <v>16</v>
      </c>
      <c r="B26" s="23" t="s">
        <v>97</v>
      </c>
      <c r="C26" s="20" t="s">
        <v>26</v>
      </c>
      <c r="D26" s="20" t="s">
        <v>31</v>
      </c>
      <c r="E26" s="21">
        <v>75</v>
      </c>
      <c r="F26" s="21">
        <v>371.566528</v>
      </c>
      <c r="G26" s="31">
        <v>2.28</v>
      </c>
      <c r="H26" s="56">
        <v>0.0536</v>
      </c>
      <c r="J26" s="49"/>
    </row>
    <row r="27" spans="1:10" ht="15">
      <c r="A27" s="18">
        <v>17</v>
      </c>
      <c r="B27" s="23" t="s">
        <v>28</v>
      </c>
      <c r="C27" s="20" t="s">
        <v>29</v>
      </c>
      <c r="D27" s="20" t="s">
        <v>30</v>
      </c>
      <c r="E27" s="21">
        <v>72</v>
      </c>
      <c r="F27" s="21">
        <v>356.2852405</v>
      </c>
      <c r="G27" s="31">
        <v>2.18</v>
      </c>
      <c r="H27" s="56">
        <v>0.0525</v>
      </c>
      <c r="J27" s="49"/>
    </row>
    <row r="28" spans="1:8" ht="15">
      <c r="A28" s="18"/>
      <c r="B28" s="23"/>
      <c r="C28" s="20"/>
      <c r="D28" s="20"/>
      <c r="E28" s="21"/>
      <c r="F28" s="21"/>
      <c r="G28" s="31"/>
      <c r="H28" s="17"/>
    </row>
    <row r="29" spans="1:8" ht="15">
      <c r="A29" s="18"/>
      <c r="B29" s="19"/>
      <c r="C29" s="20"/>
      <c r="D29" s="20"/>
      <c r="E29" s="21"/>
      <c r="F29" s="21"/>
      <c r="G29" s="31"/>
      <c r="H29" s="17"/>
    </row>
    <row r="30" spans="1:8" ht="15">
      <c r="A30" s="34"/>
      <c r="B30" s="35" t="s">
        <v>33</v>
      </c>
      <c r="C30" s="36"/>
      <c r="D30" s="36"/>
      <c r="E30" s="37">
        <v>0</v>
      </c>
      <c r="F30" s="37">
        <v>10950.3930009</v>
      </c>
      <c r="G30" s="38">
        <v>67.06</v>
      </c>
      <c r="H30" s="17"/>
    </row>
    <row r="31" spans="1:8" ht="15">
      <c r="A31" s="13"/>
      <c r="B31" s="19" t="s">
        <v>34</v>
      </c>
      <c r="C31" s="14"/>
      <c r="D31" s="14"/>
      <c r="E31" s="15"/>
      <c r="F31" s="16"/>
      <c r="G31" s="17"/>
      <c r="H31" s="17"/>
    </row>
    <row r="32" spans="1:8" ht="15">
      <c r="A32" s="18"/>
      <c r="B32" s="23" t="s">
        <v>34</v>
      </c>
      <c r="C32" s="20"/>
      <c r="D32" s="20"/>
      <c r="E32" s="21"/>
      <c r="F32" s="21">
        <v>5338.891247</v>
      </c>
      <c r="G32" s="31">
        <v>32.7</v>
      </c>
      <c r="H32" s="56">
        <v>0.0239</v>
      </c>
    </row>
    <row r="33" spans="1:8" ht="15">
      <c r="A33" s="34"/>
      <c r="B33" s="35" t="s">
        <v>33</v>
      </c>
      <c r="C33" s="36"/>
      <c r="D33" s="36"/>
      <c r="E33" s="44"/>
      <c r="F33" s="37">
        <v>5338.891</v>
      </c>
      <c r="G33" s="38">
        <v>32.7</v>
      </c>
      <c r="H33" s="17"/>
    </row>
    <row r="34" spans="1:8" ht="15">
      <c r="A34" s="25"/>
      <c r="B34" s="28" t="s">
        <v>35</v>
      </c>
      <c r="C34" s="26"/>
      <c r="D34" s="26"/>
      <c r="E34" s="27"/>
      <c r="F34" s="29"/>
      <c r="G34" s="30"/>
      <c r="H34" s="17"/>
    </row>
    <row r="35" spans="1:8" ht="15">
      <c r="A35" s="25"/>
      <c r="B35" s="28" t="s">
        <v>36</v>
      </c>
      <c r="C35" s="26"/>
      <c r="D35" s="26"/>
      <c r="E35" s="27"/>
      <c r="F35" s="21">
        <v>36.213788700000805</v>
      </c>
      <c r="G35" s="31">
        <v>0.23999999999999488</v>
      </c>
      <c r="H35" s="17"/>
    </row>
    <row r="36" spans="1:8" ht="15">
      <c r="A36" s="34"/>
      <c r="B36" s="45" t="s">
        <v>33</v>
      </c>
      <c r="C36" s="36"/>
      <c r="D36" s="36"/>
      <c r="E36" s="44"/>
      <c r="F36" s="37">
        <v>36.213788700000805</v>
      </c>
      <c r="G36" s="38">
        <v>0.23999999999999488</v>
      </c>
      <c r="H36" s="17"/>
    </row>
    <row r="37" spans="1:8" ht="15">
      <c r="A37" s="46"/>
      <c r="B37" s="48" t="s">
        <v>37</v>
      </c>
      <c r="C37" s="47"/>
      <c r="D37" s="47"/>
      <c r="E37" s="47"/>
      <c r="F37" s="32">
        <v>16325.498</v>
      </c>
      <c r="G37" s="33" t="s">
        <v>38</v>
      </c>
      <c r="H37" s="17"/>
    </row>
    <row r="40" ht="15">
      <c r="A40" t="s">
        <v>101</v>
      </c>
    </row>
    <row r="42" spans="1:7" ht="30" customHeight="1">
      <c r="A42" s="63" t="s">
        <v>112</v>
      </c>
      <c r="B42" s="67" t="s">
        <v>113</v>
      </c>
      <c r="C42" s="67"/>
      <c r="D42" s="67"/>
      <c r="E42" s="67"/>
      <c r="F42" s="67"/>
      <c r="G42" s="68"/>
    </row>
  </sheetData>
  <sheetProtection/>
  <mergeCells count="3">
    <mergeCell ref="A2:G2"/>
    <mergeCell ref="A3:G3"/>
    <mergeCell ref="B42:G42"/>
  </mergeCells>
  <conditionalFormatting sqref="C30:D30 C33:E36 F34">
    <cfRule type="cellIs" priority="1" dxfId="29" operator="lessThan" stopIfTrue="1">
      <formula>0</formula>
    </cfRule>
  </conditionalFormatting>
  <conditionalFormatting sqref="G34">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zoomScalePageLayoutView="0" workbookViewId="0" topLeftCell="A1">
      <selection activeCell="J12" sqref="J12"/>
    </sheetView>
  </sheetViews>
  <sheetFormatPr defaultColWidth="9.140625" defaultRowHeight="15"/>
  <cols>
    <col min="1" max="1" width="7.28125" style="0" customWidth="1"/>
    <col min="2" max="2" width="44.421875" style="0" customWidth="1"/>
    <col min="3" max="3" width="22.710937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65" t="s">
        <v>111</v>
      </c>
      <c r="B2" s="65"/>
      <c r="C2" s="65"/>
      <c r="D2" s="65"/>
      <c r="E2" s="65"/>
      <c r="F2" s="65"/>
      <c r="G2" s="65"/>
    </row>
    <row r="3" spans="1:7" ht="15">
      <c r="A3" s="66" t="s">
        <v>0</v>
      </c>
      <c r="B3" s="66"/>
      <c r="C3" s="66"/>
      <c r="D3" s="66"/>
      <c r="E3" s="66"/>
      <c r="F3" s="66"/>
      <c r="G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10" ht="15">
      <c r="A7" s="18">
        <v>1</v>
      </c>
      <c r="B7" s="23" t="s">
        <v>14</v>
      </c>
      <c r="C7" s="20" t="s">
        <v>88</v>
      </c>
      <c r="D7" s="20" t="s">
        <v>39</v>
      </c>
      <c r="E7" s="21">
        <v>340000</v>
      </c>
      <c r="F7" s="21">
        <v>3416.4178082</v>
      </c>
      <c r="G7" s="31">
        <v>18.2</v>
      </c>
      <c r="H7" s="56">
        <v>0.1175</v>
      </c>
      <c r="J7" s="49"/>
    </row>
    <row r="8" spans="1:10" ht="15">
      <c r="A8" s="18">
        <v>2</v>
      </c>
      <c r="B8" s="23" t="s">
        <v>8</v>
      </c>
      <c r="C8" s="20" t="s">
        <v>85</v>
      </c>
      <c r="D8" s="20" t="s">
        <v>9</v>
      </c>
      <c r="E8" s="21">
        <v>215</v>
      </c>
      <c r="F8" s="21">
        <v>2728.28925</v>
      </c>
      <c r="G8" s="31">
        <v>14.53</v>
      </c>
      <c r="H8" s="56">
        <v>0</v>
      </c>
      <c r="J8" s="49"/>
    </row>
    <row r="9" spans="1:10" ht="15">
      <c r="A9" s="18">
        <v>3</v>
      </c>
      <c r="B9" s="23" t="s">
        <v>10</v>
      </c>
      <c r="C9" s="20" t="s">
        <v>86</v>
      </c>
      <c r="D9" s="20" t="s">
        <v>40</v>
      </c>
      <c r="E9" s="21">
        <v>125</v>
      </c>
      <c r="F9" s="21">
        <v>1582.5730356</v>
      </c>
      <c r="G9" s="31">
        <v>8.43</v>
      </c>
      <c r="H9" s="56">
        <v>0</v>
      </c>
      <c r="J9" s="49"/>
    </row>
    <row r="10" spans="1:10" ht="15">
      <c r="A10" s="18">
        <v>4</v>
      </c>
      <c r="B10" s="23" t="s">
        <v>14</v>
      </c>
      <c r="C10" s="20" t="s">
        <v>88</v>
      </c>
      <c r="D10" s="20" t="s">
        <v>15</v>
      </c>
      <c r="E10" s="21">
        <v>70000</v>
      </c>
      <c r="F10" s="21">
        <v>92.5499797</v>
      </c>
      <c r="G10" s="31">
        <v>0.49</v>
      </c>
      <c r="H10" s="56">
        <v>0.1175</v>
      </c>
      <c r="J10" s="49"/>
    </row>
    <row r="11" spans="1:10" ht="15">
      <c r="A11" s="18"/>
      <c r="B11" s="23"/>
      <c r="C11" s="20"/>
      <c r="D11" s="20"/>
      <c r="E11" s="21"/>
      <c r="F11" s="21"/>
      <c r="G11" s="24"/>
      <c r="H11" s="56"/>
      <c r="J11" s="49"/>
    </row>
    <row r="12" spans="1:10" ht="15">
      <c r="A12" s="18"/>
      <c r="B12" s="19" t="s">
        <v>16</v>
      </c>
      <c r="C12" s="23"/>
      <c r="D12" s="23"/>
      <c r="E12" s="60"/>
      <c r="F12" s="60"/>
      <c r="G12" s="23"/>
      <c r="H12" s="56"/>
      <c r="J12" s="49"/>
    </row>
    <row r="13" spans="1:10" ht="15">
      <c r="A13" s="18">
        <v>5</v>
      </c>
      <c r="B13" s="23" t="s">
        <v>48</v>
      </c>
      <c r="C13" s="20" t="s">
        <v>92</v>
      </c>
      <c r="D13" s="20" t="s">
        <v>64</v>
      </c>
      <c r="E13" s="61">
        <v>410</v>
      </c>
      <c r="F13" s="61">
        <v>4113.2522145</v>
      </c>
      <c r="G13" s="31">
        <v>21.91</v>
      </c>
      <c r="H13" s="56">
        <v>0.108</v>
      </c>
      <c r="J13" s="49"/>
    </row>
    <row r="14" spans="1:10" ht="15">
      <c r="A14" s="18">
        <v>6</v>
      </c>
      <c r="B14" s="23" t="s">
        <v>42</v>
      </c>
      <c r="C14" s="20" t="s">
        <v>89</v>
      </c>
      <c r="D14" s="20" t="s">
        <v>65</v>
      </c>
      <c r="E14" s="61">
        <v>160</v>
      </c>
      <c r="F14" s="61">
        <v>1606.8580822</v>
      </c>
      <c r="G14" s="31">
        <v>8.56</v>
      </c>
      <c r="H14" s="56">
        <v>0.1043</v>
      </c>
      <c r="J14" s="49"/>
    </row>
    <row r="15" spans="1:10" ht="15">
      <c r="A15" s="18">
        <v>7</v>
      </c>
      <c r="B15" s="23" t="s">
        <v>42</v>
      </c>
      <c r="C15" s="20" t="s">
        <v>89</v>
      </c>
      <c r="D15" s="20" t="s">
        <v>55</v>
      </c>
      <c r="E15" s="61">
        <v>100</v>
      </c>
      <c r="F15" s="61">
        <v>1004.2863014</v>
      </c>
      <c r="G15" s="31">
        <v>5.35</v>
      </c>
      <c r="H15" s="56">
        <v>0.1043</v>
      </c>
      <c r="J15" s="49"/>
    </row>
    <row r="16" spans="1:10" ht="15">
      <c r="A16" s="18">
        <v>8</v>
      </c>
      <c r="B16" s="23" t="s">
        <v>46</v>
      </c>
      <c r="C16" s="20" t="s">
        <v>91</v>
      </c>
      <c r="D16" s="20" t="s">
        <v>51</v>
      </c>
      <c r="E16" s="21">
        <v>43</v>
      </c>
      <c r="F16" s="21">
        <v>431.705274</v>
      </c>
      <c r="G16" s="31">
        <v>2.3</v>
      </c>
      <c r="H16" s="56">
        <v>0.0965</v>
      </c>
      <c r="J16" s="49"/>
    </row>
    <row r="17" spans="1:10" ht="15">
      <c r="A17" s="18">
        <v>9</v>
      </c>
      <c r="B17" s="23" t="s">
        <v>46</v>
      </c>
      <c r="C17" s="20" t="s">
        <v>91</v>
      </c>
      <c r="D17" s="20" t="s">
        <v>50</v>
      </c>
      <c r="E17" s="21">
        <v>24</v>
      </c>
      <c r="F17" s="21">
        <v>240.9517808</v>
      </c>
      <c r="G17" s="31">
        <v>1.28</v>
      </c>
      <c r="H17" s="56">
        <v>0.0965</v>
      </c>
      <c r="J17" s="49"/>
    </row>
    <row r="18" spans="1:10" ht="15">
      <c r="A18" s="18">
        <v>10</v>
      </c>
      <c r="B18" s="23" t="s">
        <v>58</v>
      </c>
      <c r="C18" s="20" t="s">
        <v>96</v>
      </c>
      <c r="D18" s="20" t="s">
        <v>59</v>
      </c>
      <c r="E18" s="21">
        <v>100</v>
      </c>
      <c r="F18" s="21">
        <v>59.1363014</v>
      </c>
      <c r="G18" s="31">
        <v>0.31</v>
      </c>
      <c r="H18" s="56">
        <v>0.16</v>
      </c>
      <c r="J18" s="49"/>
    </row>
    <row r="19" spans="1:10" ht="15">
      <c r="A19" s="18">
        <v>11</v>
      </c>
      <c r="B19" s="23" t="s">
        <v>20</v>
      </c>
      <c r="C19" s="20" t="s">
        <v>94</v>
      </c>
      <c r="D19" s="20" t="s">
        <v>21</v>
      </c>
      <c r="E19" s="21">
        <v>24</v>
      </c>
      <c r="F19" s="21">
        <v>30.1664384</v>
      </c>
      <c r="G19" s="31">
        <v>0.16</v>
      </c>
      <c r="H19" s="56">
        <v>0.135</v>
      </c>
      <c r="J19" s="49"/>
    </row>
    <row r="20" spans="1:10" ht="15">
      <c r="A20" s="18"/>
      <c r="B20" s="23"/>
      <c r="C20" s="20"/>
      <c r="D20" s="20"/>
      <c r="E20" s="21"/>
      <c r="F20" s="21"/>
      <c r="G20" s="31"/>
      <c r="H20" s="56"/>
      <c r="J20" s="49"/>
    </row>
    <row r="21" spans="1:10" ht="15">
      <c r="A21" s="18"/>
      <c r="B21" s="19" t="s">
        <v>84</v>
      </c>
      <c r="C21" s="20"/>
      <c r="D21" s="20"/>
      <c r="E21" s="21"/>
      <c r="F21" s="21"/>
      <c r="G21" s="31"/>
      <c r="H21" s="56"/>
      <c r="J21" s="49"/>
    </row>
    <row r="22" spans="1:10" ht="15">
      <c r="A22" s="18">
        <v>12</v>
      </c>
      <c r="B22" s="23" t="s">
        <v>25</v>
      </c>
      <c r="C22" s="20" t="s">
        <v>26</v>
      </c>
      <c r="D22" s="20" t="s">
        <v>27</v>
      </c>
      <c r="E22" s="21">
        <v>78</v>
      </c>
      <c r="F22" s="21">
        <v>382.9134657</v>
      </c>
      <c r="G22" s="31">
        <v>2.04</v>
      </c>
      <c r="H22" s="56">
        <v>0.0455</v>
      </c>
      <c r="J22" s="49"/>
    </row>
    <row r="23" spans="1:10" ht="15">
      <c r="A23" s="18">
        <v>13</v>
      </c>
      <c r="B23" s="23" t="s">
        <v>28</v>
      </c>
      <c r="C23" s="20" t="s">
        <v>29</v>
      </c>
      <c r="D23" s="20" t="s">
        <v>30</v>
      </c>
      <c r="E23" s="21">
        <v>42</v>
      </c>
      <c r="F23" s="21">
        <v>207.833057</v>
      </c>
      <c r="G23" s="31">
        <v>1.11</v>
      </c>
      <c r="H23" s="56">
        <v>0.0525</v>
      </c>
      <c r="J23" s="49"/>
    </row>
    <row r="24" spans="1:10" ht="15">
      <c r="A24" s="18">
        <v>14</v>
      </c>
      <c r="B24" s="23" t="s">
        <v>23</v>
      </c>
      <c r="C24" s="20" t="s">
        <v>26</v>
      </c>
      <c r="D24" s="20" t="s">
        <v>32</v>
      </c>
      <c r="E24" s="21">
        <v>42</v>
      </c>
      <c r="F24" s="21">
        <v>207.8382187</v>
      </c>
      <c r="G24" s="31">
        <v>1.11</v>
      </c>
      <c r="H24" s="56">
        <v>0.0765</v>
      </c>
      <c r="J24" s="49"/>
    </row>
    <row r="25" spans="1:10" ht="15">
      <c r="A25" s="18">
        <v>15</v>
      </c>
      <c r="B25" s="23" t="s">
        <v>97</v>
      </c>
      <c r="C25" s="20" t="s">
        <v>26</v>
      </c>
      <c r="D25" s="20" t="s">
        <v>31</v>
      </c>
      <c r="E25" s="21">
        <v>39</v>
      </c>
      <c r="F25" s="21">
        <v>193.2145956</v>
      </c>
      <c r="G25" s="31">
        <v>1.03</v>
      </c>
      <c r="H25" s="56">
        <v>0.0536</v>
      </c>
      <c r="J25" s="49"/>
    </row>
    <row r="26" spans="1:8" ht="15">
      <c r="A26" s="18"/>
      <c r="B26" s="23"/>
      <c r="C26" s="20"/>
      <c r="D26" s="20"/>
      <c r="E26" s="21"/>
      <c r="F26" s="21"/>
      <c r="G26" s="31"/>
      <c r="H26" s="56"/>
    </row>
    <row r="27" spans="1:8" ht="15">
      <c r="A27" s="18"/>
      <c r="B27" s="19"/>
      <c r="C27" s="20"/>
      <c r="D27" s="20"/>
      <c r="E27" s="21"/>
      <c r="F27" s="21"/>
      <c r="G27" s="31"/>
      <c r="H27" s="56"/>
    </row>
    <row r="28" spans="1:8" ht="15">
      <c r="A28" s="34"/>
      <c r="B28" s="35" t="s">
        <v>33</v>
      </c>
      <c r="C28" s="36"/>
      <c r="D28" s="36"/>
      <c r="E28" s="37">
        <v>0</v>
      </c>
      <c r="F28" s="37">
        <v>16297.9858032</v>
      </c>
      <c r="G28" s="38">
        <v>86.81</v>
      </c>
      <c r="H28" s="56"/>
    </row>
    <row r="29" spans="1:8" ht="15">
      <c r="A29" s="13"/>
      <c r="B29" s="19" t="s">
        <v>34</v>
      </c>
      <c r="C29" s="14"/>
      <c r="D29" s="14"/>
      <c r="E29" s="15"/>
      <c r="F29" s="16"/>
      <c r="G29" s="17"/>
      <c r="H29" s="56"/>
    </row>
    <row r="30" spans="1:8" ht="15">
      <c r="A30" s="18"/>
      <c r="B30" s="23" t="s">
        <v>34</v>
      </c>
      <c r="C30" s="20"/>
      <c r="D30" s="20"/>
      <c r="E30" s="21"/>
      <c r="F30" s="21">
        <v>2468.0958878</v>
      </c>
      <c r="G30" s="31">
        <v>13.14</v>
      </c>
      <c r="H30" s="56">
        <v>0.0239</v>
      </c>
    </row>
    <row r="31" spans="1:8" ht="15">
      <c r="A31" s="34"/>
      <c r="B31" s="35" t="s">
        <v>33</v>
      </c>
      <c r="C31" s="36"/>
      <c r="D31" s="36"/>
      <c r="E31" s="44"/>
      <c r="F31" s="37">
        <v>2468.096</v>
      </c>
      <c r="G31" s="38">
        <v>13.14</v>
      </c>
      <c r="H31" s="62"/>
    </row>
    <row r="32" spans="1:8" ht="15">
      <c r="A32" s="25"/>
      <c r="B32" s="28" t="s">
        <v>35</v>
      </c>
      <c r="C32" s="26"/>
      <c r="D32" s="26"/>
      <c r="E32" s="27"/>
      <c r="F32" s="29"/>
      <c r="G32" s="30"/>
      <c r="H32" s="17"/>
    </row>
    <row r="33" spans="1:8" ht="15">
      <c r="A33" s="25"/>
      <c r="B33" s="28" t="s">
        <v>36</v>
      </c>
      <c r="C33" s="26"/>
      <c r="D33" s="26"/>
      <c r="E33" s="27"/>
      <c r="F33" s="21">
        <v>10.1292906000001</v>
      </c>
      <c r="G33" s="31">
        <v>0.049999999999999</v>
      </c>
      <c r="H33" s="17"/>
    </row>
    <row r="34" spans="1:8" ht="15">
      <c r="A34" s="34"/>
      <c r="B34" s="45" t="s">
        <v>33</v>
      </c>
      <c r="C34" s="36"/>
      <c r="D34" s="36"/>
      <c r="E34" s="44"/>
      <c r="F34" s="37">
        <v>10.1292906000001</v>
      </c>
      <c r="G34" s="38">
        <v>0.049999999999999</v>
      </c>
      <c r="H34" s="17"/>
    </row>
    <row r="35" spans="1:8" ht="15">
      <c r="A35" s="46"/>
      <c r="B35" s="48" t="s">
        <v>37</v>
      </c>
      <c r="C35" s="47"/>
      <c r="D35" s="47"/>
      <c r="E35" s="47"/>
      <c r="F35" s="32">
        <v>18776.211</v>
      </c>
      <c r="G35" s="33" t="s">
        <v>38</v>
      </c>
      <c r="H35" s="17"/>
    </row>
    <row r="38" spans="1:7" ht="31.5" customHeight="1">
      <c r="A38" s="63" t="s">
        <v>112</v>
      </c>
      <c r="B38" s="67" t="s">
        <v>113</v>
      </c>
      <c r="C38" s="67"/>
      <c r="D38" s="67"/>
      <c r="E38" s="67"/>
      <c r="F38" s="67"/>
      <c r="G38" s="68"/>
    </row>
  </sheetData>
  <sheetProtection/>
  <mergeCells count="3">
    <mergeCell ref="A2:G2"/>
    <mergeCell ref="A3:G3"/>
    <mergeCell ref="B38:G38"/>
  </mergeCells>
  <conditionalFormatting sqref="C28:D28 C31:E34 F32">
    <cfRule type="cellIs" priority="1" dxfId="29" operator="lessThan" stopIfTrue="1">
      <formula>0</formula>
    </cfRule>
  </conditionalFormatting>
  <conditionalFormatting sqref="G32">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J12" sqref="J12"/>
    </sheetView>
  </sheetViews>
  <sheetFormatPr defaultColWidth="9.140625" defaultRowHeight="15"/>
  <cols>
    <col min="1" max="1" width="7.28125" style="0" customWidth="1"/>
    <col min="2" max="2" width="39.421875" style="0" customWidth="1"/>
    <col min="3" max="3" width="25.57421875" style="0" customWidth="1"/>
    <col min="4" max="4" width="19.28125" style="0" customWidth="1"/>
    <col min="5" max="5" width="20.421875" style="0" customWidth="1"/>
    <col min="6" max="6" width="21.57421875" style="0" customWidth="1"/>
    <col min="7" max="7" width="18.00390625" style="0" customWidth="1"/>
    <col min="8" max="8" width="14.00390625" style="0" customWidth="1"/>
  </cols>
  <sheetData>
    <row r="1" spans="1:7" ht="15">
      <c r="A1" s="10"/>
      <c r="G1" s="11"/>
    </row>
    <row r="2" spans="1:7" ht="15">
      <c r="A2" s="65" t="s">
        <v>105</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55"/>
    </row>
    <row r="6" spans="1:8" ht="15">
      <c r="A6" s="18"/>
      <c r="B6" s="19" t="s">
        <v>83</v>
      </c>
      <c r="C6" s="20"/>
      <c r="D6" s="20"/>
      <c r="E6" s="21"/>
      <c r="F6" s="21"/>
      <c r="G6" s="22"/>
      <c r="H6" s="55"/>
    </row>
    <row r="7" spans="1:8" ht="15">
      <c r="A7" s="18">
        <v>1</v>
      </c>
      <c r="B7" s="23" t="s">
        <v>8</v>
      </c>
      <c r="C7" s="20" t="s">
        <v>86</v>
      </c>
      <c r="D7" s="20" t="s">
        <v>9</v>
      </c>
      <c r="E7" s="21">
        <v>547</v>
      </c>
      <c r="F7" s="21">
        <v>6941.2754408</v>
      </c>
      <c r="G7" s="31">
        <v>18.59</v>
      </c>
      <c r="H7" s="56">
        <v>0</v>
      </c>
    </row>
    <row r="8" spans="1:8" ht="15">
      <c r="A8" s="18">
        <v>2</v>
      </c>
      <c r="B8" s="23" t="s">
        <v>10</v>
      </c>
      <c r="C8" s="20" t="s">
        <v>86</v>
      </c>
      <c r="D8" s="20" t="s">
        <v>11</v>
      </c>
      <c r="E8" s="21">
        <v>200</v>
      </c>
      <c r="F8" s="21">
        <v>2532.116857</v>
      </c>
      <c r="G8" s="31">
        <v>6.78</v>
      </c>
      <c r="H8" s="56">
        <v>0</v>
      </c>
    </row>
    <row r="9" spans="1:8" ht="15">
      <c r="A9" s="18">
        <v>3</v>
      </c>
      <c r="B9" s="23" t="s">
        <v>12</v>
      </c>
      <c r="C9" s="20" t="s">
        <v>87</v>
      </c>
      <c r="D9" s="20" t="s">
        <v>13</v>
      </c>
      <c r="E9" s="21">
        <v>100</v>
      </c>
      <c r="F9" s="21">
        <v>682.6378833</v>
      </c>
      <c r="G9" s="31">
        <v>1.83</v>
      </c>
      <c r="H9" s="56">
        <v>0.1425</v>
      </c>
    </row>
    <row r="10" spans="1:8" ht="15">
      <c r="A10" s="18">
        <v>4</v>
      </c>
      <c r="B10" s="23" t="s">
        <v>14</v>
      </c>
      <c r="C10" s="20" t="s">
        <v>88</v>
      </c>
      <c r="D10" s="20" t="s">
        <v>15</v>
      </c>
      <c r="E10" s="21">
        <v>117143</v>
      </c>
      <c r="F10" s="21">
        <v>154.1355273</v>
      </c>
      <c r="G10" s="31">
        <v>0.41</v>
      </c>
      <c r="H10" s="56">
        <v>0.1175</v>
      </c>
    </row>
    <row r="11" spans="1:8" ht="15">
      <c r="A11" s="18"/>
      <c r="B11" s="23"/>
      <c r="C11" s="20"/>
      <c r="D11" s="20"/>
      <c r="E11" s="21"/>
      <c r="F11" s="21"/>
      <c r="G11" s="24"/>
      <c r="H11" s="56"/>
    </row>
    <row r="12" spans="1:8" ht="26.25">
      <c r="A12" s="18"/>
      <c r="B12" s="19" t="s">
        <v>16</v>
      </c>
      <c r="C12" s="23"/>
      <c r="D12" s="23"/>
      <c r="E12" s="23"/>
      <c r="F12" s="23"/>
      <c r="G12" s="23"/>
      <c r="H12" s="56"/>
    </row>
    <row r="13" spans="1:8" ht="15">
      <c r="A13" s="18">
        <v>5</v>
      </c>
      <c r="B13" s="23" t="s">
        <v>115</v>
      </c>
      <c r="C13" s="20" t="s">
        <v>90</v>
      </c>
      <c r="D13" s="20" t="s">
        <v>17</v>
      </c>
      <c r="E13" s="21">
        <v>578</v>
      </c>
      <c r="F13" s="21">
        <v>2494.5217584</v>
      </c>
      <c r="G13" s="31">
        <v>6.68</v>
      </c>
      <c r="H13" s="56">
        <v>0</v>
      </c>
    </row>
    <row r="14" spans="1:8" ht="15">
      <c r="A14" s="18">
        <v>6</v>
      </c>
      <c r="B14" s="23" t="s">
        <v>100</v>
      </c>
      <c r="C14" s="20" t="s">
        <v>90</v>
      </c>
      <c r="D14" s="20" t="s">
        <v>18</v>
      </c>
      <c r="E14" s="21">
        <v>340</v>
      </c>
      <c r="F14" s="21">
        <v>850</v>
      </c>
      <c r="G14" s="31">
        <v>2.28</v>
      </c>
      <c r="H14" s="56">
        <v>0</v>
      </c>
    </row>
    <row r="15" spans="1:8" ht="15">
      <c r="A15" s="18">
        <v>7</v>
      </c>
      <c r="B15" s="23" t="s">
        <v>99</v>
      </c>
      <c r="C15" s="20" t="s">
        <v>90</v>
      </c>
      <c r="D15" s="20" t="s">
        <v>19</v>
      </c>
      <c r="E15" s="21">
        <v>150</v>
      </c>
      <c r="F15" s="21">
        <v>362.5140174</v>
      </c>
      <c r="G15" s="31">
        <v>0.97</v>
      </c>
      <c r="H15" s="56">
        <v>0</v>
      </c>
    </row>
    <row r="16" spans="1:8" ht="15" customHeight="1">
      <c r="A16" s="18">
        <v>8</v>
      </c>
      <c r="B16" s="23" t="s">
        <v>20</v>
      </c>
      <c r="C16" s="20" t="s">
        <v>94</v>
      </c>
      <c r="D16" s="20" t="s">
        <v>21</v>
      </c>
      <c r="E16" s="21">
        <v>113</v>
      </c>
      <c r="F16" s="21">
        <v>141.25</v>
      </c>
      <c r="G16" s="31">
        <v>0.38</v>
      </c>
      <c r="H16" s="56">
        <v>0.135</v>
      </c>
    </row>
    <row r="17" spans="1:8" ht="15">
      <c r="A17" s="18">
        <v>9</v>
      </c>
      <c r="B17" s="23" t="s">
        <v>99</v>
      </c>
      <c r="C17" s="20" t="s">
        <v>90</v>
      </c>
      <c r="D17" s="20" t="s">
        <v>22</v>
      </c>
      <c r="E17" s="21">
        <v>20</v>
      </c>
      <c r="F17" s="21">
        <v>48.0932371</v>
      </c>
      <c r="G17" s="31">
        <v>0.13</v>
      </c>
      <c r="H17" s="56">
        <v>0</v>
      </c>
    </row>
    <row r="18" spans="1:8" ht="15">
      <c r="A18" s="18"/>
      <c r="B18" s="23"/>
      <c r="C18" s="20"/>
      <c r="D18" s="20"/>
      <c r="E18" s="21"/>
      <c r="F18" s="21"/>
      <c r="G18" s="31"/>
      <c r="H18" s="56"/>
    </row>
    <row r="19" spans="1:8" ht="15">
      <c r="A19" s="18"/>
      <c r="B19" s="19" t="s">
        <v>84</v>
      </c>
      <c r="C19" s="20"/>
      <c r="D19" s="20"/>
      <c r="E19" s="21"/>
      <c r="F19" s="21"/>
      <c r="G19" s="31"/>
      <c r="H19" s="56"/>
    </row>
    <row r="20" spans="1:8" ht="15">
      <c r="A20" s="18">
        <v>10</v>
      </c>
      <c r="B20" s="23" t="s">
        <v>23</v>
      </c>
      <c r="C20" s="20" t="s">
        <v>26</v>
      </c>
      <c r="D20" s="20" t="s">
        <v>24</v>
      </c>
      <c r="E20" s="21">
        <v>500</v>
      </c>
      <c r="F20" s="21">
        <v>2441.5123387</v>
      </c>
      <c r="G20" s="31">
        <v>6.54</v>
      </c>
      <c r="H20" s="56">
        <v>0.065</v>
      </c>
    </row>
    <row r="21" spans="1:8" ht="15">
      <c r="A21" s="18">
        <v>11</v>
      </c>
      <c r="B21" s="23" t="s">
        <v>25</v>
      </c>
      <c r="C21" s="20" t="s">
        <v>26</v>
      </c>
      <c r="D21" s="20" t="s">
        <v>27</v>
      </c>
      <c r="E21" s="21">
        <v>390</v>
      </c>
      <c r="F21" s="21">
        <v>1918.1105955</v>
      </c>
      <c r="G21" s="31">
        <v>5.14</v>
      </c>
      <c r="H21" s="56">
        <v>0.04545294871794872</v>
      </c>
    </row>
    <row r="22" spans="1:8" ht="15">
      <c r="A22" s="18">
        <v>12</v>
      </c>
      <c r="B22" s="23" t="s">
        <v>28</v>
      </c>
      <c r="C22" s="20" t="s">
        <v>29</v>
      </c>
      <c r="D22" s="20" t="s">
        <v>30</v>
      </c>
      <c r="E22" s="21">
        <v>163</v>
      </c>
      <c r="F22" s="21">
        <v>808.2948871</v>
      </c>
      <c r="G22" s="31">
        <v>2.16</v>
      </c>
      <c r="H22" s="56">
        <v>0.05235552147239264</v>
      </c>
    </row>
    <row r="23" spans="1:8" ht="15">
      <c r="A23" s="18">
        <v>13</v>
      </c>
      <c r="B23" s="23" t="s">
        <v>116</v>
      </c>
      <c r="C23" s="20" t="s">
        <v>26</v>
      </c>
      <c r="D23" s="20" t="s">
        <v>31</v>
      </c>
      <c r="E23" s="21">
        <v>159</v>
      </c>
      <c r="F23" s="21">
        <v>789.4270504</v>
      </c>
      <c r="G23" s="31">
        <v>2.11</v>
      </c>
      <c r="H23" s="56">
        <v>0.05348483018867924</v>
      </c>
    </row>
    <row r="24" spans="1:8" ht="15">
      <c r="A24" s="18">
        <v>14</v>
      </c>
      <c r="B24" s="23" t="s">
        <v>23</v>
      </c>
      <c r="C24" s="20" t="s">
        <v>26</v>
      </c>
      <c r="D24" s="20" t="s">
        <v>32</v>
      </c>
      <c r="E24" s="21">
        <v>159</v>
      </c>
      <c r="F24" s="21">
        <v>789.223139</v>
      </c>
      <c r="G24" s="31">
        <v>2.11</v>
      </c>
      <c r="H24" s="56">
        <v>0.0762193396226415</v>
      </c>
    </row>
    <row r="25" spans="1:8" ht="15">
      <c r="A25" s="18"/>
      <c r="B25" s="23"/>
      <c r="C25" s="20"/>
      <c r="D25" s="20"/>
      <c r="E25" s="21"/>
      <c r="F25" s="21"/>
      <c r="G25" s="31"/>
      <c r="H25" s="56"/>
    </row>
    <row r="26" spans="1:8" ht="15">
      <c r="A26" s="34"/>
      <c r="B26" s="35" t="s">
        <v>33</v>
      </c>
      <c r="C26" s="36"/>
      <c r="D26" s="36"/>
      <c r="E26" s="37">
        <v>0</v>
      </c>
      <c r="F26" s="37">
        <v>20953.112732000005</v>
      </c>
      <c r="G26" s="38">
        <v>56.12</v>
      </c>
      <c r="H26" s="56"/>
    </row>
    <row r="27" spans="1:8" ht="15">
      <c r="A27" s="13"/>
      <c r="B27" s="19" t="s">
        <v>34</v>
      </c>
      <c r="C27" s="14"/>
      <c r="D27" s="14"/>
      <c r="E27" s="15"/>
      <c r="F27" s="16"/>
      <c r="G27" s="17"/>
      <c r="H27" s="56"/>
    </row>
    <row r="28" spans="1:8" ht="15">
      <c r="A28" s="18"/>
      <c r="B28" s="23" t="s">
        <v>34</v>
      </c>
      <c r="C28" s="20"/>
      <c r="D28" s="20"/>
      <c r="E28" s="21"/>
      <c r="F28" s="21">
        <v>16289.5792624</v>
      </c>
      <c r="G28" s="31">
        <v>43.62</v>
      </c>
      <c r="H28" s="56">
        <v>0.0307</v>
      </c>
    </row>
    <row r="29" spans="1:8" ht="15">
      <c r="A29" s="34"/>
      <c r="B29" s="35" t="s">
        <v>33</v>
      </c>
      <c r="C29" s="36"/>
      <c r="D29" s="36"/>
      <c r="E29" s="44"/>
      <c r="F29" s="37">
        <v>16289.579</v>
      </c>
      <c r="G29" s="38">
        <v>43.62</v>
      </c>
      <c r="H29" s="56"/>
    </row>
    <row r="30" spans="1:8" ht="15">
      <c r="A30" s="25"/>
      <c r="B30" s="28" t="s">
        <v>35</v>
      </c>
      <c r="C30" s="26"/>
      <c r="D30" s="26"/>
      <c r="E30" s="27"/>
      <c r="F30" s="29"/>
      <c r="G30" s="30"/>
      <c r="H30" s="56"/>
    </row>
    <row r="31" spans="1:8" ht="15">
      <c r="A31" s="25"/>
      <c r="B31" s="28" t="s">
        <v>36</v>
      </c>
      <c r="C31" s="26"/>
      <c r="D31" s="26"/>
      <c r="E31" s="27"/>
      <c r="F31" s="21">
        <v>97.54100559999279</v>
      </c>
      <c r="G31" s="31">
        <v>0.26122227357283173</v>
      </c>
      <c r="H31" s="56"/>
    </row>
    <row r="32" spans="1:8" ht="15">
      <c r="A32" s="34"/>
      <c r="B32" s="45" t="s">
        <v>33</v>
      </c>
      <c r="C32" s="36"/>
      <c r="D32" s="36"/>
      <c r="E32" s="44"/>
      <c r="F32" s="37">
        <v>97.54100559999279</v>
      </c>
      <c r="G32" s="38">
        <v>0.26122227357283173</v>
      </c>
      <c r="H32" s="56"/>
    </row>
    <row r="33" spans="1:8" ht="15">
      <c r="A33" s="46"/>
      <c r="B33" s="48" t="s">
        <v>37</v>
      </c>
      <c r="C33" s="47"/>
      <c r="D33" s="47"/>
      <c r="E33" s="47"/>
      <c r="F33" s="32">
        <v>37340.233</v>
      </c>
      <c r="G33" s="33" t="s">
        <v>38</v>
      </c>
      <c r="H33" s="56"/>
    </row>
    <row r="36" ht="15">
      <c r="A36" t="s">
        <v>101</v>
      </c>
    </row>
    <row r="37" ht="15">
      <c r="A37" t="s">
        <v>102</v>
      </c>
    </row>
    <row r="39" spans="1:7" ht="29.25" customHeight="1">
      <c r="A39" s="63" t="s">
        <v>112</v>
      </c>
      <c r="B39" s="67" t="s">
        <v>113</v>
      </c>
      <c r="C39" s="67"/>
      <c r="D39" s="67"/>
      <c r="E39" s="67"/>
      <c r="F39" s="67"/>
      <c r="G39" s="68"/>
    </row>
  </sheetData>
  <sheetProtection/>
  <mergeCells count="3">
    <mergeCell ref="A2:G2"/>
    <mergeCell ref="A3:H3"/>
    <mergeCell ref="B39:G39"/>
  </mergeCells>
  <conditionalFormatting sqref="C26:D26 C29:E32 F30">
    <cfRule type="cellIs" priority="1" dxfId="29" operator="lessThan" stopIfTrue="1">
      <formula>0</formula>
    </cfRule>
  </conditionalFormatting>
  <conditionalFormatting sqref="G30">
    <cfRule type="cellIs" priority="2" dxfId="29"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5"/>
  <sheetViews>
    <sheetView zoomScalePageLayoutView="0" workbookViewId="0" topLeftCell="A1">
      <selection activeCell="J12" sqref="J12"/>
    </sheetView>
  </sheetViews>
  <sheetFormatPr defaultColWidth="9.140625" defaultRowHeight="15"/>
  <cols>
    <col min="1" max="1" width="7.28125" style="0" customWidth="1"/>
    <col min="2" max="2" width="41.57421875" style="0" customWidth="1"/>
    <col min="3" max="3" width="19.28125" style="0" bestFit="1" customWidth="1"/>
    <col min="4" max="4" width="19.28125" style="0" customWidth="1"/>
    <col min="5" max="5" width="20.421875" style="0" customWidth="1"/>
    <col min="6" max="6" width="21.57421875" style="0" customWidth="1"/>
    <col min="7" max="7" width="18.00390625" style="0" customWidth="1"/>
    <col min="8" max="8" width="11.140625" style="0" customWidth="1"/>
  </cols>
  <sheetData>
    <row r="1" spans="1:7" ht="15">
      <c r="A1" s="10"/>
      <c r="G1" s="11"/>
    </row>
    <row r="2" spans="1:7" ht="15">
      <c r="A2" s="65" t="s">
        <v>106</v>
      </c>
      <c r="B2" s="65"/>
      <c r="C2" s="65"/>
      <c r="D2" s="65"/>
      <c r="E2" s="65"/>
      <c r="F2" s="65"/>
      <c r="G2" s="65"/>
    </row>
    <row r="3" spans="1:8" ht="15">
      <c r="A3" s="66" t="s">
        <v>114</v>
      </c>
      <c r="B3" s="66"/>
      <c r="C3" s="66"/>
      <c r="D3" s="66"/>
      <c r="E3" s="66"/>
      <c r="F3" s="66"/>
      <c r="G3" s="66"/>
      <c r="H3" s="66"/>
    </row>
    <row r="4" spans="1:8" ht="26.25" customHeight="1">
      <c r="A4" s="39" t="s">
        <v>1</v>
      </c>
      <c r="B4" s="40" t="s">
        <v>2</v>
      </c>
      <c r="C4" s="40" t="s">
        <v>3</v>
      </c>
      <c r="D4" s="41" t="s">
        <v>4</v>
      </c>
      <c r="E4" s="41" t="s">
        <v>5</v>
      </c>
      <c r="F4" s="42" t="s">
        <v>6</v>
      </c>
      <c r="G4" s="43" t="s">
        <v>7</v>
      </c>
      <c r="H4" s="43" t="s">
        <v>98</v>
      </c>
    </row>
    <row r="5" spans="1:8" ht="15">
      <c r="A5" s="13"/>
      <c r="B5" s="14"/>
      <c r="C5" s="14"/>
      <c r="D5" s="14"/>
      <c r="E5" s="15"/>
      <c r="F5" s="16"/>
      <c r="G5" s="17"/>
      <c r="H5" s="17"/>
    </row>
    <row r="6" spans="1:8" ht="15">
      <c r="A6" s="18"/>
      <c r="B6" s="19" t="s">
        <v>83</v>
      </c>
      <c r="C6" s="20"/>
      <c r="D6" s="20"/>
      <c r="E6" s="21"/>
      <c r="F6" s="21"/>
      <c r="G6" s="22"/>
      <c r="H6" s="17"/>
    </row>
    <row r="7" spans="1:8" ht="15">
      <c r="A7" s="18">
        <v>1</v>
      </c>
      <c r="B7" s="23" t="s">
        <v>8</v>
      </c>
      <c r="C7" s="20" t="s">
        <v>86</v>
      </c>
      <c r="D7" s="20" t="s">
        <v>9</v>
      </c>
      <c r="E7" s="21">
        <v>619</v>
      </c>
      <c r="F7" s="21">
        <v>7854.9350966</v>
      </c>
      <c r="G7" s="31">
        <v>18.207184771166943</v>
      </c>
      <c r="H7" s="56">
        <v>0</v>
      </c>
    </row>
    <row r="8" spans="1:8" ht="15">
      <c r="A8" s="18">
        <v>2</v>
      </c>
      <c r="B8" s="23" t="s">
        <v>14</v>
      </c>
      <c r="C8" s="20" t="s">
        <v>88</v>
      </c>
      <c r="D8" s="20" t="s">
        <v>39</v>
      </c>
      <c r="E8" s="21">
        <v>458496</v>
      </c>
      <c r="F8" s="21">
        <v>4584.96</v>
      </c>
      <c r="G8" s="31">
        <v>10.62761345087924</v>
      </c>
      <c r="H8" s="56">
        <v>0.1175</v>
      </c>
    </row>
    <row r="9" spans="1:8" ht="15">
      <c r="A9" s="18">
        <v>3</v>
      </c>
      <c r="B9" s="23" t="s">
        <v>10</v>
      </c>
      <c r="C9" s="20" t="s">
        <v>86</v>
      </c>
      <c r="D9" s="20" t="s">
        <v>40</v>
      </c>
      <c r="E9" s="21">
        <v>299</v>
      </c>
      <c r="F9" s="21">
        <v>3785.5147012</v>
      </c>
      <c r="G9" s="31">
        <v>8.774555711930798</v>
      </c>
      <c r="H9" s="56">
        <v>0</v>
      </c>
    </row>
    <row r="10" spans="1:8" ht="15">
      <c r="A10" s="18">
        <v>4</v>
      </c>
      <c r="B10" s="23" t="s">
        <v>12</v>
      </c>
      <c r="C10" s="20" t="s">
        <v>87</v>
      </c>
      <c r="D10" s="20" t="s">
        <v>41</v>
      </c>
      <c r="E10" s="21">
        <v>200</v>
      </c>
      <c r="F10" s="21">
        <v>2047.9136395</v>
      </c>
      <c r="G10" s="31">
        <v>4.7469191751703965</v>
      </c>
      <c r="H10" s="56">
        <v>0.1425</v>
      </c>
    </row>
    <row r="11" spans="1:8" ht="15">
      <c r="A11" s="18"/>
      <c r="B11" s="23"/>
      <c r="C11" s="20"/>
      <c r="D11" s="20"/>
      <c r="E11" s="21"/>
      <c r="F11" s="21"/>
      <c r="G11" s="24"/>
      <c r="H11" s="56"/>
    </row>
    <row r="12" spans="1:8" ht="15">
      <c r="A12" s="18"/>
      <c r="B12" s="19" t="s">
        <v>16</v>
      </c>
      <c r="C12" s="23"/>
      <c r="D12" s="23"/>
      <c r="E12" s="23"/>
      <c r="F12" s="23"/>
      <c r="G12" s="23"/>
      <c r="H12" s="56"/>
    </row>
    <row r="13" spans="1:8" ht="15">
      <c r="A13" s="18">
        <v>5</v>
      </c>
      <c r="B13" s="23" t="s">
        <v>42</v>
      </c>
      <c r="C13" s="20" t="s">
        <v>89</v>
      </c>
      <c r="D13" s="20" t="s">
        <v>43</v>
      </c>
      <c r="E13" s="21">
        <v>650</v>
      </c>
      <c r="F13" s="21">
        <v>5799.9999998</v>
      </c>
      <c r="G13" s="31">
        <v>13.44399035389056</v>
      </c>
      <c r="H13" s="56">
        <v>0.1043</v>
      </c>
    </row>
    <row r="14" spans="1:8" ht="15">
      <c r="A14" s="18">
        <v>6</v>
      </c>
      <c r="B14" s="23" t="s">
        <v>44</v>
      </c>
      <c r="C14" s="20" t="s">
        <v>90</v>
      </c>
      <c r="D14" s="20" t="s">
        <v>45</v>
      </c>
      <c r="E14" s="21">
        <v>327000</v>
      </c>
      <c r="F14" s="21">
        <v>3270</v>
      </c>
      <c r="G14" s="31">
        <v>7.5796290446100105</v>
      </c>
      <c r="H14" s="56">
        <v>0.1457</v>
      </c>
    </row>
    <row r="15" spans="1:8" ht="15">
      <c r="A15" s="18">
        <v>7</v>
      </c>
      <c r="B15" s="23" t="s">
        <v>46</v>
      </c>
      <c r="C15" s="20" t="s">
        <v>91</v>
      </c>
      <c r="D15" s="20" t="s">
        <v>47</v>
      </c>
      <c r="E15" s="21">
        <v>261</v>
      </c>
      <c r="F15" s="21">
        <v>2610</v>
      </c>
      <c r="G15" s="31">
        <v>6.049795659459367</v>
      </c>
      <c r="H15" s="56">
        <v>0.0965</v>
      </c>
    </row>
    <row r="16" spans="1:8" ht="15">
      <c r="A16" s="18">
        <v>8</v>
      </c>
      <c r="B16" s="23" t="s">
        <v>103</v>
      </c>
      <c r="C16" s="20" t="s">
        <v>90</v>
      </c>
      <c r="D16" s="20" t="s">
        <v>17</v>
      </c>
      <c r="E16" s="21">
        <v>380</v>
      </c>
      <c r="F16" s="21">
        <v>1639.9970056</v>
      </c>
      <c r="G16" s="31">
        <v>3.8013972283544972</v>
      </c>
      <c r="H16" s="56">
        <v>0</v>
      </c>
    </row>
    <row r="17" spans="1:8" ht="15">
      <c r="A17" s="18">
        <v>9</v>
      </c>
      <c r="B17" s="23" t="s">
        <v>99</v>
      </c>
      <c r="C17" s="20" t="s">
        <v>90</v>
      </c>
      <c r="D17" s="20" t="s">
        <v>19</v>
      </c>
      <c r="E17" s="21">
        <v>552</v>
      </c>
      <c r="F17" s="21">
        <v>1340.4997963</v>
      </c>
      <c r="G17" s="31">
        <v>3.1071838502536036</v>
      </c>
      <c r="H17" s="56">
        <v>0</v>
      </c>
    </row>
    <row r="18" spans="1:8" ht="15">
      <c r="A18" s="18">
        <v>10</v>
      </c>
      <c r="B18" s="23" t="s">
        <v>48</v>
      </c>
      <c r="C18" s="20" t="s">
        <v>92</v>
      </c>
      <c r="D18" s="20" t="s">
        <v>49</v>
      </c>
      <c r="E18" s="21">
        <v>120</v>
      </c>
      <c r="F18" s="21">
        <v>1198.43648</v>
      </c>
      <c r="G18" s="31">
        <v>2.77789111679761</v>
      </c>
      <c r="H18" s="56">
        <v>0.108</v>
      </c>
    </row>
    <row r="19" spans="1:8" ht="15">
      <c r="A19" s="18">
        <v>11</v>
      </c>
      <c r="B19" s="23" t="s">
        <v>46</v>
      </c>
      <c r="C19" s="20" t="s">
        <v>91</v>
      </c>
      <c r="D19" s="20" t="s">
        <v>50</v>
      </c>
      <c r="E19" s="21">
        <v>75</v>
      </c>
      <c r="F19" s="21">
        <v>750</v>
      </c>
      <c r="G19" s="31">
        <v>1.7384470285802776</v>
      </c>
      <c r="H19" s="56">
        <v>0.0965</v>
      </c>
    </row>
    <row r="20" spans="1:8" ht="15">
      <c r="A20" s="18">
        <v>12</v>
      </c>
      <c r="B20" s="23" t="s">
        <v>100</v>
      </c>
      <c r="C20" s="20" t="s">
        <v>90</v>
      </c>
      <c r="D20" s="20" t="s">
        <v>18</v>
      </c>
      <c r="E20" s="21">
        <v>286</v>
      </c>
      <c r="F20" s="21">
        <v>715</v>
      </c>
      <c r="G20" s="31">
        <v>1.6573195005798649</v>
      </c>
      <c r="H20" s="56">
        <v>0</v>
      </c>
    </row>
    <row r="21" spans="1:8" ht="15">
      <c r="A21" s="18">
        <v>13</v>
      </c>
      <c r="B21" s="23" t="s">
        <v>46</v>
      </c>
      <c r="C21" s="20" t="s">
        <v>91</v>
      </c>
      <c r="D21" s="20" t="s">
        <v>51</v>
      </c>
      <c r="E21" s="21">
        <v>47</v>
      </c>
      <c r="F21" s="21">
        <v>470</v>
      </c>
      <c r="G21" s="31">
        <v>1.0894268045769742</v>
      </c>
      <c r="H21" s="56">
        <v>0.0965</v>
      </c>
    </row>
    <row r="22" spans="1:8" ht="15">
      <c r="A22" s="18">
        <v>14</v>
      </c>
      <c r="B22" s="23" t="s">
        <v>52</v>
      </c>
      <c r="C22" s="20" t="s">
        <v>93</v>
      </c>
      <c r="D22" s="20" t="s">
        <v>53</v>
      </c>
      <c r="E22" s="21">
        <v>28543</v>
      </c>
      <c r="F22" s="21">
        <v>285.43</v>
      </c>
      <c r="G22" s="31">
        <v>0.6616065804902249</v>
      </c>
      <c r="H22" s="56">
        <v>0.105</v>
      </c>
    </row>
    <row r="23" spans="1:8" ht="15.75" customHeight="1">
      <c r="A23" s="18">
        <v>15</v>
      </c>
      <c r="B23" s="23" t="s">
        <v>20</v>
      </c>
      <c r="C23" s="64" t="s">
        <v>94</v>
      </c>
      <c r="D23" s="20" t="s">
        <v>21</v>
      </c>
      <c r="E23" s="21">
        <v>173</v>
      </c>
      <c r="F23" s="21">
        <v>216.25</v>
      </c>
      <c r="G23" s="31">
        <v>0.50125222657398</v>
      </c>
      <c r="H23" s="56">
        <v>0.135</v>
      </c>
    </row>
    <row r="24" spans="1:8" ht="15">
      <c r="A24" s="18">
        <v>16</v>
      </c>
      <c r="B24" s="23" t="s">
        <v>99</v>
      </c>
      <c r="C24" s="20" t="s">
        <v>90</v>
      </c>
      <c r="D24" s="20" t="s">
        <v>22</v>
      </c>
      <c r="E24" s="21">
        <v>85</v>
      </c>
      <c r="F24" s="21">
        <v>194.7149052</v>
      </c>
      <c r="G24" s="31">
        <v>0.4513353978203073</v>
      </c>
      <c r="H24" s="56">
        <v>0</v>
      </c>
    </row>
    <row r="25" spans="1:8" ht="15">
      <c r="A25" s="18"/>
      <c r="B25" s="23"/>
      <c r="C25" s="20"/>
      <c r="D25" s="20"/>
      <c r="E25" s="21"/>
      <c r="F25" s="21"/>
      <c r="G25" s="31"/>
      <c r="H25" s="56"/>
    </row>
    <row r="26" spans="1:8" ht="15">
      <c r="A26" s="18"/>
      <c r="B26" s="19" t="s">
        <v>84</v>
      </c>
      <c r="C26" s="20"/>
      <c r="D26" s="20"/>
      <c r="E26" s="21"/>
      <c r="F26" s="21"/>
      <c r="G26" s="31"/>
      <c r="H26" s="56"/>
    </row>
    <row r="27" spans="1:8" ht="15">
      <c r="A27" s="18">
        <v>17</v>
      </c>
      <c r="B27" s="23" t="s">
        <v>25</v>
      </c>
      <c r="C27" s="20" t="s">
        <v>26</v>
      </c>
      <c r="D27" s="20" t="s">
        <v>27</v>
      </c>
      <c r="E27" s="21">
        <v>213</v>
      </c>
      <c r="F27" s="21">
        <v>1047.5834791</v>
      </c>
      <c r="G27" s="31">
        <v>2.4282245152415793</v>
      </c>
      <c r="H27" s="56">
        <v>0.0455</v>
      </c>
    </row>
    <row r="28" spans="1:8" ht="15">
      <c r="A28" s="18">
        <v>18</v>
      </c>
      <c r="B28" s="23" t="s">
        <v>28</v>
      </c>
      <c r="C28" s="20" t="s">
        <v>29</v>
      </c>
      <c r="D28" s="20" t="s">
        <v>30</v>
      </c>
      <c r="E28" s="21">
        <v>107</v>
      </c>
      <c r="F28" s="21">
        <v>530.5984842</v>
      </c>
      <c r="G28" s="31">
        <v>1.2298898109689194</v>
      </c>
      <c r="H28" s="56">
        <v>0.0525</v>
      </c>
    </row>
    <row r="29" spans="1:8" ht="15">
      <c r="A29" s="18">
        <v>19</v>
      </c>
      <c r="B29" s="23" t="s">
        <v>116</v>
      </c>
      <c r="C29" s="20" t="s">
        <v>26</v>
      </c>
      <c r="D29" s="20" t="s">
        <v>31</v>
      </c>
      <c r="E29" s="21">
        <v>106</v>
      </c>
      <c r="F29" s="21">
        <v>526.2847002</v>
      </c>
      <c r="G29" s="31">
        <v>1.2198907643332697</v>
      </c>
      <c r="H29" s="56">
        <v>0.0536</v>
      </c>
    </row>
    <row r="30" spans="1:8" ht="15">
      <c r="A30" s="18">
        <v>20</v>
      </c>
      <c r="B30" s="23" t="s">
        <v>23</v>
      </c>
      <c r="C30" s="20" t="s">
        <v>26</v>
      </c>
      <c r="D30" s="20" t="s">
        <v>32</v>
      </c>
      <c r="E30" s="21">
        <v>103</v>
      </c>
      <c r="F30" s="21">
        <v>511.2577567</v>
      </c>
      <c r="G30" s="31">
        <v>1.1850593706316448</v>
      </c>
      <c r="H30" s="56">
        <v>0.0765</v>
      </c>
    </row>
    <row r="31" spans="1:8" ht="15">
      <c r="A31" s="18"/>
      <c r="B31" s="23"/>
      <c r="C31" s="20"/>
      <c r="D31" s="20"/>
      <c r="E31" s="21"/>
      <c r="F31" s="21"/>
      <c r="G31" s="31"/>
      <c r="H31" s="56"/>
    </row>
    <row r="32" spans="1:8" ht="15">
      <c r="A32" s="34"/>
      <c r="B32" s="35" t="s">
        <v>33</v>
      </c>
      <c r="C32" s="36"/>
      <c r="D32" s="36"/>
      <c r="E32" s="37">
        <v>0</v>
      </c>
      <c r="F32" s="37">
        <v>39379.3760444</v>
      </c>
      <c r="G32" s="38">
        <v>91.27861236231007</v>
      </c>
      <c r="H32" s="56"/>
    </row>
    <row r="33" spans="1:8" ht="15">
      <c r="A33" s="13"/>
      <c r="B33" s="19" t="s">
        <v>34</v>
      </c>
      <c r="C33" s="14"/>
      <c r="D33" s="14"/>
      <c r="E33" s="15"/>
      <c r="F33" s="16"/>
      <c r="G33" s="17"/>
      <c r="H33" s="56"/>
    </row>
    <row r="34" spans="1:8" ht="15">
      <c r="A34" s="18"/>
      <c r="B34" s="23" t="s">
        <v>34</v>
      </c>
      <c r="C34" s="20"/>
      <c r="D34" s="20"/>
      <c r="E34" s="21"/>
      <c r="F34" s="21">
        <v>3553.778409</v>
      </c>
      <c r="G34" s="31">
        <v>8.24</v>
      </c>
      <c r="H34" s="56">
        <v>0.0309</v>
      </c>
    </row>
    <row r="35" spans="1:8" ht="15">
      <c r="A35" s="34"/>
      <c r="B35" s="35" t="s">
        <v>33</v>
      </c>
      <c r="C35" s="36"/>
      <c r="D35" s="36"/>
      <c r="E35" s="44"/>
      <c r="F35" s="37">
        <v>3553.778</v>
      </c>
      <c r="G35" s="38">
        <v>8.24</v>
      </c>
      <c r="H35" s="17"/>
    </row>
    <row r="36" spans="1:8" ht="15">
      <c r="A36" s="25"/>
      <c r="B36" s="28" t="s">
        <v>35</v>
      </c>
      <c r="C36" s="26"/>
      <c r="D36" s="26"/>
      <c r="E36" s="27"/>
      <c r="F36" s="29"/>
      <c r="G36" s="30"/>
      <c r="H36" s="17"/>
    </row>
    <row r="37" spans="1:8" ht="15">
      <c r="A37" s="25"/>
      <c r="B37" s="28" t="s">
        <v>36</v>
      </c>
      <c r="C37" s="26"/>
      <c r="D37" s="26"/>
      <c r="E37" s="27"/>
      <c r="F37" s="21">
        <v>208.79854660000274</v>
      </c>
      <c r="G37" s="31">
        <v>0.48398028387820724</v>
      </c>
      <c r="H37" s="17"/>
    </row>
    <row r="38" spans="1:8" ht="15">
      <c r="A38" s="34"/>
      <c r="B38" s="45" t="s">
        <v>33</v>
      </c>
      <c r="C38" s="36"/>
      <c r="D38" s="36"/>
      <c r="E38" s="44"/>
      <c r="F38" s="37">
        <v>208.79854660000274</v>
      </c>
      <c r="G38" s="38">
        <v>0.48398028387820724</v>
      </c>
      <c r="H38" s="17"/>
    </row>
    <row r="39" spans="1:8" ht="15">
      <c r="A39" s="46"/>
      <c r="B39" s="48" t="s">
        <v>37</v>
      </c>
      <c r="C39" s="47"/>
      <c r="D39" s="47"/>
      <c r="E39" s="47"/>
      <c r="F39" s="32">
        <v>43141.953</v>
      </c>
      <c r="G39" s="33" t="s">
        <v>38</v>
      </c>
      <c r="H39" s="17"/>
    </row>
    <row r="42" ht="15">
      <c r="A42" t="s">
        <v>101</v>
      </c>
    </row>
    <row r="43" ht="15">
      <c r="A43" t="s">
        <v>102</v>
      </c>
    </row>
    <row r="45" spans="1:7" ht="29.25" customHeight="1">
      <c r="A45" s="63" t="s">
        <v>112</v>
      </c>
      <c r="B45" s="67" t="s">
        <v>113</v>
      </c>
      <c r="C45" s="67"/>
      <c r="D45" s="67"/>
      <c r="E45" s="67"/>
      <c r="F45" s="67"/>
      <c r="G45" s="68"/>
    </row>
  </sheetData>
  <sheetProtection/>
  <mergeCells count="3">
    <mergeCell ref="A2:G2"/>
    <mergeCell ref="A3:H3"/>
    <mergeCell ref="B45:G45"/>
  </mergeCells>
  <conditionalFormatting sqref="C32:D32 C35:E38 F36">
    <cfRule type="cellIs" priority="1" dxfId="29" operator="lessThan" stopIfTrue="1">
      <formula>0</formula>
    </cfRule>
  </conditionalFormatting>
  <conditionalFormatting sqref="G36">
    <cfRule type="cellIs" priority="2" dxfId="29"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2020-12-04T10:46:01Z</dcterms:modified>
  <cp:category/>
  <cp:version/>
  <cp:contentType/>
  <cp:contentStatus/>
</cp:coreProperties>
</file>